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mon.Gebreyohanne\Desktop\desktop\AF Documents\"/>
    </mc:Choice>
  </mc:AlternateContent>
  <bookViews>
    <workbookView xWindow="360" yWindow="105" windowWidth="15255" windowHeight="6150" firstSheet="1" activeTab="1"/>
  </bookViews>
  <sheets>
    <sheet name="Sheet2" sheetId="2" state="hidden" r:id="rId1"/>
    <sheet name="Sheet3" sheetId="4" r:id="rId2"/>
    <sheet name="Sheet4" sheetId="5" r:id="rId3"/>
  </sheets>
  <calcPr calcId="152511"/>
</workbook>
</file>

<file path=xl/calcChain.xml><?xml version="1.0" encoding="utf-8"?>
<calcChain xmlns="http://schemas.openxmlformats.org/spreadsheetml/2006/main">
  <c r="I56" i="4" l="1"/>
  <c r="I58" i="4"/>
  <c r="I9" i="4"/>
  <c r="I12" i="4"/>
  <c r="I15" i="4"/>
  <c r="I24" i="4"/>
  <c r="I25" i="4"/>
  <c r="E57" i="2"/>
  <c r="P56" i="2"/>
  <c r="N56" i="2"/>
  <c r="L56" i="2"/>
  <c r="J56" i="2"/>
  <c r="H56" i="2"/>
  <c r="F56" i="2"/>
  <c r="P55" i="2"/>
  <c r="N55" i="2"/>
  <c r="L55" i="2"/>
  <c r="J55" i="2"/>
  <c r="H55" i="2"/>
  <c r="F55" i="2"/>
  <c r="N54" i="2"/>
  <c r="O54" i="2" s="1"/>
  <c r="P54" i="2" s="1"/>
  <c r="L54" i="2"/>
  <c r="J54" i="2"/>
  <c r="H54" i="2"/>
  <c r="F54" i="2"/>
  <c r="N53" i="2"/>
  <c r="O53" i="2" s="1"/>
  <c r="L53" i="2"/>
  <c r="J53" i="2"/>
  <c r="H53" i="2"/>
  <c r="F53" i="2"/>
  <c r="M52" i="2"/>
  <c r="K52" i="2"/>
  <c r="L52" i="2" s="1"/>
  <c r="I52" i="2"/>
  <c r="G52" i="2"/>
  <c r="H52" i="2" s="1"/>
  <c r="E52" i="2"/>
  <c r="F52" i="2" s="1"/>
  <c r="O51" i="2"/>
  <c r="P51" i="2" s="1"/>
  <c r="N51" i="2"/>
  <c r="L51" i="2"/>
  <c r="J51" i="2"/>
  <c r="H51" i="2"/>
  <c r="F51" i="2"/>
  <c r="N50" i="2"/>
  <c r="O50" i="2" s="1"/>
  <c r="P50" i="2" s="1"/>
  <c r="L50" i="2"/>
  <c r="J50" i="2"/>
  <c r="H50" i="2"/>
  <c r="F50" i="2"/>
  <c r="N49" i="2"/>
  <c r="O49" i="2" s="1"/>
  <c r="P49" i="2" s="1"/>
  <c r="L49" i="2"/>
  <c r="J49" i="2"/>
  <c r="H49" i="2"/>
  <c r="F49" i="2"/>
  <c r="N48" i="2"/>
  <c r="O48" i="2" s="1"/>
  <c r="L48" i="2"/>
  <c r="J48" i="2"/>
  <c r="H48" i="2"/>
  <c r="F48" i="2"/>
  <c r="N47" i="2"/>
  <c r="O47" i="2" s="1"/>
  <c r="P47" i="2" s="1"/>
  <c r="L47" i="2"/>
  <c r="J47" i="2"/>
  <c r="H47" i="2"/>
  <c r="F47" i="2"/>
  <c r="M46" i="2"/>
  <c r="N46" i="2" s="1"/>
  <c r="I46" i="2"/>
  <c r="J46" i="2" s="1"/>
  <c r="G46" i="2"/>
  <c r="H46" i="2" s="1"/>
  <c r="E46" i="2"/>
  <c r="F46" i="2" s="1"/>
  <c r="N45" i="2"/>
  <c r="K45" i="2"/>
  <c r="K46" i="2" s="1"/>
  <c r="L46" i="2" s="1"/>
  <c r="J45" i="2"/>
  <c r="H45" i="2"/>
  <c r="F45" i="2"/>
  <c r="N44" i="2"/>
  <c r="O44" i="2" s="1"/>
  <c r="P44" i="2" s="1"/>
  <c r="L44" i="2"/>
  <c r="J44" i="2"/>
  <c r="H44" i="2"/>
  <c r="F44" i="2"/>
  <c r="N43" i="2"/>
  <c r="O43" i="2" s="1"/>
  <c r="P43" i="2" s="1"/>
  <c r="L43" i="2"/>
  <c r="J43" i="2"/>
  <c r="H43" i="2"/>
  <c r="F43" i="2"/>
  <c r="N42" i="2"/>
  <c r="O42" i="2" s="1"/>
  <c r="P42" i="2" s="1"/>
  <c r="L42" i="2"/>
  <c r="J42" i="2"/>
  <c r="H42" i="2"/>
  <c r="F42" i="2"/>
  <c r="N41" i="2"/>
  <c r="K41" i="2"/>
  <c r="L41" i="2" s="1"/>
  <c r="I41" i="2"/>
  <c r="J41" i="2" s="1"/>
  <c r="H41" i="2"/>
  <c r="G41" i="2"/>
  <c r="E41" i="2"/>
  <c r="F41" i="2" s="1"/>
  <c r="N40" i="2"/>
  <c r="O40" i="2" s="1"/>
  <c r="L40" i="2"/>
  <c r="J40" i="2"/>
  <c r="H40" i="2"/>
  <c r="F40" i="2"/>
  <c r="N39" i="2"/>
  <c r="O39" i="2" s="1"/>
  <c r="P39" i="2" s="1"/>
  <c r="L39" i="2"/>
  <c r="J39" i="2"/>
  <c r="H39" i="2"/>
  <c r="F39" i="2"/>
  <c r="N38" i="2"/>
  <c r="O38" i="2" s="1"/>
  <c r="P38" i="2" s="1"/>
  <c r="L38" i="2"/>
  <c r="J38" i="2"/>
  <c r="H38" i="2"/>
  <c r="F38" i="2"/>
  <c r="N37" i="2"/>
  <c r="O37" i="2" s="1"/>
  <c r="P37" i="2" s="1"/>
  <c r="L37" i="2"/>
  <c r="J37" i="2"/>
  <c r="H37" i="2"/>
  <c r="F37" i="2"/>
  <c r="N36" i="2"/>
  <c r="K36" i="2"/>
  <c r="L36" i="2" s="1"/>
  <c r="I36" i="2"/>
  <c r="J36" i="2" s="1"/>
  <c r="G36" i="2"/>
  <c r="H36" i="2" s="1"/>
  <c r="E36" i="2"/>
  <c r="F36" i="2" s="1"/>
  <c r="N35" i="2"/>
  <c r="O35" i="2" s="1"/>
  <c r="P35" i="2" s="1"/>
  <c r="L35" i="2"/>
  <c r="J35" i="2"/>
  <c r="H35" i="2"/>
  <c r="F35" i="2"/>
  <c r="N34" i="2"/>
  <c r="O34" i="2" s="1"/>
  <c r="P34" i="2" s="1"/>
  <c r="L34" i="2"/>
  <c r="J34" i="2"/>
  <c r="H34" i="2"/>
  <c r="F34" i="2"/>
  <c r="N33" i="2"/>
  <c r="O33" i="2" s="1"/>
  <c r="L33" i="2"/>
  <c r="J33" i="2"/>
  <c r="H33" i="2"/>
  <c r="F33" i="2"/>
  <c r="N32" i="2"/>
  <c r="O32" i="2" s="1"/>
  <c r="P32" i="2" s="1"/>
  <c r="L32" i="2"/>
  <c r="J32" i="2"/>
  <c r="H32" i="2"/>
  <c r="F32" i="2"/>
  <c r="N30" i="2"/>
  <c r="K30" i="2"/>
  <c r="L30" i="2" s="1"/>
  <c r="I30" i="2"/>
  <c r="J30" i="2" s="1"/>
  <c r="G30" i="2"/>
  <c r="H30" i="2" s="1"/>
  <c r="F30" i="2"/>
  <c r="E30" i="2"/>
  <c r="N29" i="2"/>
  <c r="O29" i="2" s="1"/>
  <c r="P29" i="2" s="1"/>
  <c r="L29" i="2"/>
  <c r="J29" i="2"/>
  <c r="H29" i="2"/>
  <c r="F29" i="2"/>
  <c r="N28" i="2"/>
  <c r="O28" i="2" s="1"/>
  <c r="P28" i="2" s="1"/>
  <c r="L28" i="2"/>
  <c r="J28" i="2"/>
  <c r="H28" i="2"/>
  <c r="F28" i="2"/>
  <c r="N27" i="2"/>
  <c r="O27" i="2" s="1"/>
  <c r="P27" i="2" s="1"/>
  <c r="L27" i="2"/>
  <c r="J27" i="2"/>
  <c r="H27" i="2"/>
  <c r="F27" i="2"/>
  <c r="N26" i="2"/>
  <c r="O26" i="2" s="1"/>
  <c r="P26" i="2" s="1"/>
  <c r="L26" i="2"/>
  <c r="J26" i="2"/>
  <c r="H26" i="2"/>
  <c r="F26" i="2"/>
  <c r="N25" i="2"/>
  <c r="O25" i="2" s="1"/>
  <c r="L25" i="2"/>
  <c r="J25" i="2"/>
  <c r="H25" i="2"/>
  <c r="F25" i="2"/>
  <c r="N24" i="2"/>
  <c r="K24" i="2"/>
  <c r="L24" i="2" s="1"/>
  <c r="I24" i="2"/>
  <c r="J24" i="2" s="1"/>
  <c r="G24" i="2"/>
  <c r="H24" i="2" s="1"/>
  <c r="F24" i="2"/>
  <c r="E24" i="2"/>
  <c r="N23" i="2"/>
  <c r="O23" i="2" s="1"/>
  <c r="P23" i="2" s="1"/>
  <c r="L23" i="2"/>
  <c r="J23" i="2"/>
  <c r="H23" i="2"/>
  <c r="F23" i="2"/>
  <c r="N22" i="2"/>
  <c r="O22" i="2" s="1"/>
  <c r="P22" i="2" s="1"/>
  <c r="L22" i="2"/>
  <c r="J22" i="2"/>
  <c r="H22" i="2"/>
  <c r="F22" i="2"/>
  <c r="N21" i="2"/>
  <c r="O21" i="2" s="1"/>
  <c r="P21" i="2" s="1"/>
  <c r="L21" i="2"/>
  <c r="J21" i="2"/>
  <c r="H21" i="2"/>
  <c r="F21" i="2"/>
  <c r="N20" i="2"/>
  <c r="O20" i="2" s="1"/>
  <c r="P20" i="2" s="1"/>
  <c r="L20" i="2"/>
  <c r="J20" i="2"/>
  <c r="H20" i="2"/>
  <c r="F20" i="2"/>
  <c r="N19" i="2"/>
  <c r="O19" i="2" s="1"/>
  <c r="P19" i="2" s="1"/>
  <c r="L19" i="2"/>
  <c r="J19" i="2"/>
  <c r="H19" i="2"/>
  <c r="F19" i="2"/>
  <c r="N18" i="2"/>
  <c r="O18" i="2" s="1"/>
  <c r="P18" i="2" s="1"/>
  <c r="L18" i="2"/>
  <c r="J18" i="2"/>
  <c r="H18" i="2"/>
  <c r="F18" i="2"/>
  <c r="N17" i="2"/>
  <c r="O17" i="2" s="1"/>
  <c r="L17" i="2"/>
  <c r="J17" i="2"/>
  <c r="H17" i="2"/>
  <c r="F17" i="2"/>
  <c r="N16" i="2"/>
  <c r="O16" i="2" s="1"/>
  <c r="P16" i="2" s="1"/>
  <c r="L16" i="2"/>
  <c r="J16" i="2"/>
  <c r="H16" i="2"/>
  <c r="F16" i="2"/>
  <c r="N15" i="2"/>
  <c r="K15" i="2"/>
  <c r="L15" i="2" s="1"/>
  <c r="I15" i="2"/>
  <c r="J15" i="2" s="1"/>
  <c r="G15" i="2"/>
  <c r="H15" i="2" s="1"/>
  <c r="E15" i="2"/>
  <c r="F15" i="2" s="1"/>
  <c r="N14" i="2"/>
  <c r="O14" i="2" s="1"/>
  <c r="O15" i="2" s="1"/>
  <c r="P15" i="2" s="1"/>
  <c r="L14" i="2"/>
  <c r="J14" i="2"/>
  <c r="H14" i="2"/>
  <c r="F14" i="2"/>
  <c r="N13" i="2"/>
  <c r="O13" i="2" s="1"/>
  <c r="P13" i="2" s="1"/>
  <c r="L13" i="2"/>
  <c r="J13" i="2"/>
  <c r="H13" i="2"/>
  <c r="F13" i="2"/>
  <c r="N12" i="2"/>
  <c r="K12" i="2"/>
  <c r="L12" i="2" s="1"/>
  <c r="I12" i="2"/>
  <c r="J12" i="2" s="1"/>
  <c r="G12" i="2"/>
  <c r="H12" i="2" s="1"/>
  <c r="E12" i="2"/>
  <c r="F12" i="2" s="1"/>
  <c r="N11" i="2"/>
  <c r="O11" i="2" s="1"/>
  <c r="L11" i="2"/>
  <c r="J11" i="2"/>
  <c r="H11" i="2"/>
  <c r="F11" i="2"/>
  <c r="O10" i="2"/>
  <c r="P10" i="2" s="1"/>
  <c r="N10" i="2"/>
  <c r="L10" i="2"/>
  <c r="J10" i="2"/>
  <c r="H10" i="2"/>
  <c r="F10" i="2"/>
  <c r="N9" i="2"/>
  <c r="K9" i="2"/>
  <c r="L9" i="2" s="1"/>
  <c r="I9" i="2"/>
  <c r="J9" i="2" s="1"/>
  <c r="G9" i="2"/>
  <c r="H9" i="2" s="1"/>
  <c r="E9" i="2"/>
  <c r="F9" i="2" s="1"/>
  <c r="N8" i="2"/>
  <c r="O8" i="2" s="1"/>
  <c r="P8" i="2" s="1"/>
  <c r="K8" i="2"/>
  <c r="L8" i="2" s="1"/>
  <c r="J8" i="2"/>
  <c r="H8" i="2"/>
  <c r="F8" i="2"/>
  <c r="O7" i="2"/>
  <c r="P7" i="2" s="1"/>
  <c r="J7" i="2"/>
  <c r="H7" i="2"/>
  <c r="F7" i="2"/>
  <c r="O36" i="2" l="1"/>
  <c r="P36" i="2" s="1"/>
  <c r="M58" i="2"/>
  <c r="N58" i="2" s="1"/>
  <c r="E58" i="2"/>
  <c r="F58" i="2" s="1"/>
  <c r="I58" i="2"/>
  <c r="J58" i="2" s="1"/>
  <c r="O12" i="2"/>
  <c r="P12" i="2" s="1"/>
  <c r="P11" i="2"/>
  <c r="O24" i="2"/>
  <c r="P24" i="2" s="1"/>
  <c r="P17" i="2"/>
  <c r="O52" i="2"/>
  <c r="P52" i="2" s="1"/>
  <c r="P48" i="2"/>
  <c r="O46" i="2"/>
  <c r="P46" i="2" s="1"/>
  <c r="P25" i="2"/>
  <c r="O30" i="2"/>
  <c r="P30" i="2" s="1"/>
  <c r="O41" i="2"/>
  <c r="P41" i="2" s="1"/>
  <c r="P40" i="2"/>
  <c r="P53" i="2"/>
  <c r="O57" i="2"/>
  <c r="O9" i="2"/>
  <c r="P9" i="2" s="1"/>
  <c r="P14" i="2"/>
  <c r="L45" i="2"/>
  <c r="J52" i="2"/>
  <c r="N52" i="2"/>
  <c r="G58" i="2"/>
  <c r="H58" i="2" s="1"/>
  <c r="K58" i="2"/>
  <c r="L58" i="2" s="1"/>
  <c r="P33" i="2"/>
  <c r="O45" i="2"/>
  <c r="P45" i="2" s="1"/>
  <c r="F57" i="2"/>
  <c r="O58" i="2" l="1"/>
  <c r="P58" i="2" s="1"/>
  <c r="P57" i="2"/>
</calcChain>
</file>

<file path=xl/sharedStrings.xml><?xml version="1.0" encoding="utf-8"?>
<sst xmlns="http://schemas.openxmlformats.org/spreadsheetml/2006/main" count="161" uniqueCount="67">
  <si>
    <t>Outcome 1: Ground water recharge and irrigation technologies implemented for crop and forage production by developing sub-surface dam within the Anseba river</t>
  </si>
  <si>
    <t xml:space="preserve">Out put 1.1 Ground water recharge and irrigation technologies implemented for crop and forage production by developing sub-surface dam within the Anseba river </t>
  </si>
  <si>
    <t xml:space="preserve"> Activity 1.1.1  Preparation Technical design of sub-surface dam and associated facilities</t>
  </si>
  <si>
    <t>Activity 1.1.2 Construct the sub-surface dam and associted irrigation technology</t>
  </si>
  <si>
    <t>Unit</t>
  </si>
  <si>
    <t>quantity</t>
  </si>
  <si>
    <t>Budget</t>
  </si>
  <si>
    <t>Doc.</t>
  </si>
  <si>
    <t>No.</t>
  </si>
  <si>
    <t>Sub Total</t>
  </si>
  <si>
    <t>Out-put 1.2 Flood water harvested to enable irrigation of rainfed cereal production and rangelands</t>
  </si>
  <si>
    <t>Activity 1.2.3 Construct small scale diversion system (Continuation from last year)</t>
  </si>
  <si>
    <t>output 1.3 Micro dam construction to reatin and store rainfall run-off and recharge groundwater</t>
  </si>
  <si>
    <t>Activity 1.3.4 Construction of microdam</t>
  </si>
  <si>
    <t>Output 1.4 Soil and water conservation measures implemented to improve runoff management and infiltration</t>
  </si>
  <si>
    <t>1.4.2 Construct hillside terraces along contours in identified locations, using stone-faced hillside terrace</t>
  </si>
  <si>
    <t>Km.</t>
  </si>
  <si>
    <t>1.4.3 Construct check dams to slow down the speed of stream flow ( through communities cash for work scheme)</t>
  </si>
  <si>
    <t>1.4.4 Implement planned enclosures and afforestation activities</t>
  </si>
  <si>
    <t>1.4.5 Train farmers to construct physical soil conservation measures, terraces, waterways, and gully controll on crop lands</t>
  </si>
  <si>
    <t>1.4.6 Support communities and indivisual households to establish woodlots</t>
  </si>
  <si>
    <t>1.4.7 Establish one new tree seedling and forage legumes nursery in Habero and rehablitate the existing one in Hamelmalo</t>
  </si>
  <si>
    <t>1.4.8 over-sow catchment with improved native grass seeds and forage to enhance restoration of enclosure</t>
  </si>
  <si>
    <t>Ha.</t>
  </si>
  <si>
    <t>Outcome 2: Climate resilient agricultural and livestock production enhanced</t>
  </si>
  <si>
    <t>Output 2.1 A range of climate-resilient agricultural technologies and methods developed and transferred to farmers</t>
  </si>
  <si>
    <t>2.1.1 Strengthen agricultural extension agent through training and enhanced mobility and communication</t>
  </si>
  <si>
    <t>2.1.2 Provide a range of options to farmers , specifically on women-headed households on climate resilient technology including agroforestry, conservation tillage, drought resistant etc</t>
  </si>
  <si>
    <t xml:space="preserve">2.1.3 provide a range of options to agro-pastoralists specifically targeting women-headed households on climate resilient technologies for enhanced livestock and rabgeland management </t>
  </si>
  <si>
    <t>Activity 2.2.1 Identify programme sites for the collabration action learning process and hold introductory meeting at all levels</t>
  </si>
  <si>
    <t>Output 2  Seasonal forecast used in farmer-led collaborative action learning process to enhance adaptive capacity and climate proof production systems</t>
  </si>
  <si>
    <t xml:space="preserve">Activity 2.2.2 Support farmers in an iterative process to use seasonal forecasts to guide production activities </t>
  </si>
  <si>
    <t>Activity 2.2.3 Monitor progress systematically and record lessons learned from the action learning seasonal forecast component</t>
  </si>
  <si>
    <t>Outcome 3 Improved climate risks information and climate monitoring used to raise awareness and enhance community preparedness to climate change hazards</t>
  </si>
  <si>
    <t xml:space="preserve">Output 3.1 Improved climate risk information generated and capacity developed for climate monitoring and analysis </t>
  </si>
  <si>
    <t>Activity 3.1.4 Install meterological stations in Habero and Hamelmalo</t>
  </si>
  <si>
    <t>Activity 3.1.5 Staff trained on taking meterological readings, standardised recording and reporting at zoba and sub zoba level</t>
  </si>
  <si>
    <t>Output 3.2 Awareness raised at different levels on climate change risks facing zoba Anseba</t>
  </si>
  <si>
    <t>Activity 3.2.1 Develop a detailed strategy for the climate change awareness raising campaign for the programme</t>
  </si>
  <si>
    <t>Activity 3.2.2 Plan and hold a well-publicised launch event fopr CC awareness raising campaign to capture public imagination and secure initialpolitical commitment</t>
  </si>
  <si>
    <t>Activity 3.2.3 Hold awareness raising events at policy (Zoba) level, sub-zoba, and community level</t>
  </si>
  <si>
    <t xml:space="preserve">Output 3.3 Community preparedness enhanced through community-based early warning system in sub zobas Hamelmalo and Habero </t>
  </si>
  <si>
    <t>Activity 3.3.1 carry out stocktaking assessment of former and existing initiative and structures for community prepardness and early warning systems to climate risks</t>
  </si>
  <si>
    <t>Activity 3.3.2 Initiate community-based planning exercise to design community based early warning systems</t>
  </si>
  <si>
    <t xml:space="preserve">Activity 3.3.3 Train community memebers in data collection, carry out institutional stregtghening to establish community-based early warning </t>
  </si>
  <si>
    <t>Activity 3.3.4 Build disaster risk reduction and early warning capacity in the zoba Administration</t>
  </si>
  <si>
    <t>Outcome 4: Lessons learned and shared and policy influenced through knowledge management system</t>
  </si>
  <si>
    <t>Output 4.1 Knoweledge management system established and knoweledge management activities implemented</t>
  </si>
  <si>
    <t>Activity 4.1.1 Design and establish a knoweledge management system for the programme, based on existing processes in the Zoba Anseba</t>
  </si>
  <si>
    <t>Activity 4.1.2 Conduct a study tour to country in the region with similar climate risks and enviromental constraints</t>
  </si>
  <si>
    <t>Total</t>
  </si>
  <si>
    <t>Quarterly dibursement of budget for year 2015</t>
  </si>
  <si>
    <t>USD</t>
  </si>
  <si>
    <t>ERN</t>
  </si>
  <si>
    <r>
      <t>1</t>
    </r>
    <r>
      <rPr>
        <b/>
        <vertAlign val="superscript"/>
        <sz val="14"/>
        <color theme="1"/>
        <rFont val="Times New Roman"/>
        <family val="1"/>
      </rPr>
      <t>st</t>
    </r>
    <r>
      <rPr>
        <b/>
        <sz val="14"/>
        <color theme="1"/>
        <rFont val="Times New Roman"/>
        <family val="1"/>
      </rPr>
      <t xml:space="preserve"> qaurater</t>
    </r>
  </si>
  <si>
    <r>
      <t>2</t>
    </r>
    <r>
      <rPr>
        <b/>
        <vertAlign val="superscript"/>
        <sz val="14"/>
        <color theme="1"/>
        <rFont val="Times New Roman"/>
        <family val="1"/>
      </rPr>
      <t>nd</t>
    </r>
    <r>
      <rPr>
        <b/>
        <sz val="14"/>
        <color theme="1"/>
        <rFont val="Times New Roman"/>
        <family val="1"/>
      </rPr>
      <t xml:space="preserve"> quarter</t>
    </r>
  </si>
  <si>
    <r>
      <t>3</t>
    </r>
    <r>
      <rPr>
        <b/>
        <vertAlign val="superscript"/>
        <sz val="14"/>
        <color theme="1"/>
        <rFont val="Times New Roman"/>
        <family val="1"/>
      </rPr>
      <t>rd</t>
    </r>
    <r>
      <rPr>
        <b/>
        <sz val="14"/>
        <color theme="1"/>
        <rFont val="Times New Roman"/>
        <family val="1"/>
      </rPr>
      <t xml:space="preserve"> quarter</t>
    </r>
  </si>
  <si>
    <r>
      <t>4</t>
    </r>
    <r>
      <rPr>
        <b/>
        <vertAlign val="superscript"/>
        <sz val="14"/>
        <color theme="1"/>
        <rFont val="Times New Roman"/>
        <family val="1"/>
      </rPr>
      <t>th</t>
    </r>
    <r>
      <rPr>
        <b/>
        <sz val="14"/>
        <color theme="1"/>
        <rFont val="Times New Roman"/>
        <family val="1"/>
      </rPr>
      <t xml:space="preserve"> quarter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</si>
  <si>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</si>
  <si>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r>
      <t>1</t>
    </r>
    <r>
      <rPr>
        <b/>
        <vertAlign val="superscript"/>
        <sz val="11"/>
        <color theme="1"/>
        <rFont val="Times New Roman"/>
        <family val="1"/>
      </rPr>
      <t>st</t>
    </r>
    <r>
      <rPr>
        <b/>
        <sz val="11"/>
        <color theme="1"/>
        <rFont val="Times New Roman"/>
        <family val="1"/>
      </rPr>
      <t xml:space="preserve"> qaurater</t>
    </r>
  </si>
  <si>
    <r>
      <t>2</t>
    </r>
    <r>
      <rPr>
        <b/>
        <vertAlign val="superscript"/>
        <sz val="11"/>
        <color theme="1"/>
        <rFont val="Times New Roman"/>
        <family val="1"/>
      </rPr>
      <t>nd</t>
    </r>
    <r>
      <rPr>
        <b/>
        <sz val="11"/>
        <color theme="1"/>
        <rFont val="Times New Roman"/>
        <family val="1"/>
      </rPr>
      <t xml:space="preserve"> quarter</t>
    </r>
  </si>
  <si>
    <r>
      <t>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 xml:space="preserve"> quarter</t>
    </r>
  </si>
  <si>
    <r>
      <t>4</t>
    </r>
    <r>
      <rPr>
        <b/>
        <vertAlign val="superscript"/>
        <sz val="11"/>
        <color theme="1"/>
        <rFont val="Times New Roman"/>
        <family val="1"/>
      </rPr>
      <t>th</t>
    </r>
    <r>
      <rPr>
        <b/>
        <sz val="11"/>
        <color theme="1"/>
        <rFont val="Times New Roman"/>
        <family val="1"/>
      </rPr>
      <t xml:space="preserve"> quarter</t>
    </r>
  </si>
  <si>
    <r>
      <t>M</t>
    </r>
    <r>
      <rPr>
        <vertAlign val="superscript"/>
        <sz val="11"/>
        <color theme="1"/>
        <rFont val="Times New Roman"/>
        <family val="1"/>
      </rPr>
      <t>3</t>
    </r>
  </si>
  <si>
    <t>Qty</t>
  </si>
  <si>
    <t>Output 2.2  Seasonal forecast used in farmer-led collaborative action learning process to enhance adaptive capacity and climate proof production systems</t>
  </si>
  <si>
    <t>Activity 3.2.2 Plan and hold a well-publicised launch event fopr CC awareness raising campaign to capture public imagination and secure initial political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</si>
</sst>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1" applyFont="1" applyBorder="1"/>
    <xf numFmtId="0" fontId="2" fillId="0" borderId="1" xfId="0" applyFont="1" applyBorder="1" applyAlignment="1">
      <alignment horizontal="left" vertical="justify"/>
    </xf>
    <xf numFmtId="164" fontId="2" fillId="0" borderId="1" xfId="1" applyFont="1" applyBorder="1" applyAlignment="1">
      <alignment horizontal="center"/>
    </xf>
    <xf numFmtId="0" fontId="7" fillId="0" borderId="1" xfId="0" applyFont="1" applyBorder="1" applyAlignment="1">
      <alignment vertical="justify"/>
    </xf>
    <xf numFmtId="164" fontId="7" fillId="0" borderId="1" xfId="1" applyFont="1" applyBorder="1"/>
    <xf numFmtId="164" fontId="7" fillId="0" borderId="1" xfId="0" applyNumberFormat="1" applyFont="1" applyBorder="1"/>
    <xf numFmtId="164" fontId="2" fillId="0" borderId="1" xfId="1" applyFont="1" applyBorder="1"/>
    <xf numFmtId="0" fontId="2" fillId="0" borderId="1" xfId="0" applyFont="1" applyBorder="1" applyAlignment="1">
      <alignment vertical="justify"/>
    </xf>
    <xf numFmtId="164" fontId="2" fillId="0" borderId="1" xfId="0" applyNumberFormat="1" applyFont="1" applyBorder="1"/>
    <xf numFmtId="164" fontId="5" fillId="0" borderId="1" xfId="1" applyFont="1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/>
    </xf>
    <xf numFmtId="164" fontId="4" fillId="0" borderId="1" xfId="1" applyFont="1" applyBorder="1"/>
    <xf numFmtId="164" fontId="8" fillId="0" borderId="1" xfId="1" applyFont="1" applyBorder="1"/>
    <xf numFmtId="0" fontId="8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center" vertical="justify"/>
    </xf>
    <xf numFmtId="3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justify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164" fontId="8" fillId="0" borderId="5" xfId="1" applyFont="1" applyBorder="1" applyAlignment="1">
      <alignment horizontal="center"/>
    </xf>
    <xf numFmtId="164" fontId="8" fillId="0" borderId="6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 vertical="justify"/>
    </xf>
    <xf numFmtId="0" fontId="8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10" fillId="0" borderId="4" xfId="0" applyFont="1" applyBorder="1" applyAlignment="1">
      <alignment horizontal="left" vertical="justify"/>
    </xf>
    <xf numFmtId="0" fontId="10" fillId="0" borderId="5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8"/>
  <sheetViews>
    <sheetView workbookViewId="0">
      <selection activeCell="B11" sqref="B11"/>
    </sheetView>
  </sheetViews>
  <sheetFormatPr defaultRowHeight="15" x14ac:dyDescent="0.25"/>
  <cols>
    <col min="1" max="1" width="1.42578125" customWidth="1"/>
    <col min="2" max="2" width="66.7109375" customWidth="1"/>
    <col min="3" max="4" width="9.140625" style="11"/>
    <col min="5" max="5" width="18.28515625" bestFit="1" customWidth="1"/>
    <col min="6" max="6" width="26.7109375" customWidth="1"/>
    <col min="7" max="7" width="16" bestFit="1" customWidth="1"/>
    <col min="8" max="8" width="19.140625" bestFit="1" customWidth="1"/>
    <col min="9" max="9" width="18.28515625" bestFit="1" customWidth="1"/>
    <col min="10" max="10" width="20.5703125" bestFit="1" customWidth="1"/>
    <col min="11" max="11" width="16" bestFit="1" customWidth="1"/>
    <col min="12" max="12" width="19.140625" bestFit="1" customWidth="1"/>
    <col min="13" max="13" width="14.5703125" bestFit="1" customWidth="1"/>
    <col min="14" max="14" width="16.85546875" bestFit="1" customWidth="1"/>
    <col min="15" max="15" width="18.28515625" bestFit="1" customWidth="1"/>
    <col min="16" max="16" width="20.5703125" bestFit="1" customWidth="1"/>
  </cols>
  <sheetData>
    <row r="3" spans="2:16" ht="36.75" customHeight="1" x14ac:dyDescent="0.25">
      <c r="B3" s="28" t="s">
        <v>0</v>
      </c>
      <c r="C3" s="28"/>
      <c r="D3" s="28"/>
      <c r="E3" s="28"/>
      <c r="F3" s="2"/>
      <c r="G3" s="35" t="s">
        <v>51</v>
      </c>
      <c r="H3" s="36"/>
      <c r="I3" s="36"/>
      <c r="J3" s="36"/>
      <c r="K3" s="36"/>
      <c r="L3" s="36"/>
      <c r="M3" s="36"/>
      <c r="N3" s="36"/>
      <c r="O3" s="36"/>
      <c r="P3" s="37"/>
    </row>
    <row r="4" spans="2:16" ht="39.75" customHeight="1" x14ac:dyDescent="0.25">
      <c r="B4" s="29" t="s">
        <v>1</v>
      </c>
      <c r="C4" s="29"/>
      <c r="D4" s="29"/>
      <c r="E4" s="29"/>
      <c r="F4" s="29"/>
      <c r="G4" s="30" t="s">
        <v>54</v>
      </c>
      <c r="H4" s="30"/>
      <c r="I4" s="30" t="s">
        <v>55</v>
      </c>
      <c r="J4" s="30"/>
      <c r="K4" s="30" t="s">
        <v>56</v>
      </c>
      <c r="L4" s="30"/>
      <c r="M4" s="30" t="s">
        <v>57</v>
      </c>
      <c r="N4" s="30"/>
      <c r="O4" s="30" t="s">
        <v>50</v>
      </c>
      <c r="P4" s="30"/>
    </row>
    <row r="5" spans="2:16" ht="17.25" customHeight="1" x14ac:dyDescent="0.3">
      <c r="B5" s="32"/>
      <c r="C5" s="33" t="s">
        <v>4</v>
      </c>
      <c r="D5" s="33" t="s">
        <v>5</v>
      </c>
      <c r="E5" s="34" t="s">
        <v>6</v>
      </c>
      <c r="F5" s="34"/>
      <c r="G5" s="30" t="s">
        <v>52</v>
      </c>
      <c r="H5" s="31" t="s">
        <v>53</v>
      </c>
      <c r="I5" s="30" t="s">
        <v>52</v>
      </c>
      <c r="J5" s="31" t="s">
        <v>53</v>
      </c>
      <c r="K5" s="30" t="s">
        <v>52</v>
      </c>
      <c r="L5" s="31" t="s">
        <v>53</v>
      </c>
      <c r="M5" s="30" t="s">
        <v>52</v>
      </c>
      <c r="N5" s="31" t="s">
        <v>53</v>
      </c>
      <c r="O5" s="30" t="s">
        <v>52</v>
      </c>
      <c r="P5" s="31" t="s">
        <v>53</v>
      </c>
    </row>
    <row r="6" spans="2:16" ht="17.25" customHeight="1" x14ac:dyDescent="0.3">
      <c r="B6" s="32"/>
      <c r="C6" s="33"/>
      <c r="D6" s="33"/>
      <c r="E6" s="3" t="s">
        <v>52</v>
      </c>
      <c r="F6" s="3" t="s">
        <v>53</v>
      </c>
      <c r="G6" s="30"/>
      <c r="H6" s="31"/>
      <c r="I6" s="30"/>
      <c r="J6" s="31"/>
      <c r="K6" s="30"/>
      <c r="L6" s="31"/>
      <c r="M6" s="30"/>
      <c r="N6" s="31"/>
      <c r="O6" s="30"/>
      <c r="P6" s="31"/>
    </row>
    <row r="7" spans="2:16" ht="39" customHeight="1" x14ac:dyDescent="0.3">
      <c r="B7" s="4" t="s">
        <v>2</v>
      </c>
      <c r="C7" s="12" t="s">
        <v>7</v>
      </c>
      <c r="D7" s="12">
        <v>1</v>
      </c>
      <c r="E7" s="5">
        <v>40000</v>
      </c>
      <c r="F7" s="5">
        <f>E7*15</f>
        <v>600000</v>
      </c>
      <c r="G7" s="5">
        <v>20000</v>
      </c>
      <c r="H7" s="6">
        <f>G7*15</f>
        <v>300000</v>
      </c>
      <c r="I7" s="5">
        <v>20000</v>
      </c>
      <c r="J7" s="5">
        <f>I7*15</f>
        <v>300000</v>
      </c>
      <c r="K7" s="5"/>
      <c r="L7" s="5"/>
      <c r="M7" s="5"/>
      <c r="N7" s="5"/>
      <c r="O7" s="7">
        <f>G7+I7+K7+N7</f>
        <v>40000</v>
      </c>
      <c r="P7" s="5">
        <f>O7*15</f>
        <v>600000</v>
      </c>
    </row>
    <row r="8" spans="2:16" ht="36.75" customHeight="1" x14ac:dyDescent="0.3">
      <c r="B8" s="4" t="s">
        <v>3</v>
      </c>
      <c r="C8" s="12" t="s">
        <v>8</v>
      </c>
      <c r="D8" s="12">
        <v>1</v>
      </c>
      <c r="E8" s="5">
        <v>972400</v>
      </c>
      <c r="F8" s="5">
        <f t="shared" ref="F8:F58" si="0">E8*15</f>
        <v>14586000</v>
      </c>
      <c r="G8" s="5">
        <v>195000</v>
      </c>
      <c r="H8" s="6">
        <f t="shared" ref="H8:H56" si="1">G8*15</f>
        <v>2925000</v>
      </c>
      <c r="I8" s="5">
        <v>486200</v>
      </c>
      <c r="J8" s="5">
        <f t="shared" ref="J8:J56" si="2">I8*15</f>
        <v>7293000</v>
      </c>
      <c r="K8" s="5">
        <f>E8-G8-I8</f>
        <v>291200</v>
      </c>
      <c r="L8" s="5">
        <f>K8*15</f>
        <v>4368000</v>
      </c>
      <c r="M8" s="5"/>
      <c r="N8" s="5">
        <f>M8*15</f>
        <v>0</v>
      </c>
      <c r="O8" s="7">
        <f>G8+I8+K8+N8</f>
        <v>972400</v>
      </c>
      <c r="P8" s="5">
        <f>O8*15</f>
        <v>14586000</v>
      </c>
    </row>
    <row r="9" spans="2:16" ht="17.25" customHeight="1" x14ac:dyDescent="0.3">
      <c r="B9" s="8" t="s">
        <v>9</v>
      </c>
      <c r="C9" s="13"/>
      <c r="D9" s="13"/>
      <c r="E9" s="7">
        <f>SUM(E7:E8)</f>
        <v>1012400</v>
      </c>
      <c r="F9" s="7">
        <f t="shared" si="0"/>
        <v>15186000</v>
      </c>
      <c r="G9" s="7">
        <f>SUM(G7:G8)</f>
        <v>215000</v>
      </c>
      <c r="H9" s="9">
        <f t="shared" si="1"/>
        <v>3225000</v>
      </c>
      <c r="I9" s="7">
        <f t="shared" ref="I9:K9" si="3">SUM(I7:I8)</f>
        <v>506200</v>
      </c>
      <c r="J9" s="7">
        <f t="shared" si="2"/>
        <v>7593000</v>
      </c>
      <c r="K9" s="7">
        <f t="shared" si="3"/>
        <v>291200</v>
      </c>
      <c r="L9" s="7">
        <f t="shared" ref="L9:L56" si="4">K9*15</f>
        <v>4368000</v>
      </c>
      <c r="M9" s="7"/>
      <c r="N9" s="7">
        <f t="shared" ref="N9:N56" si="5">M9*15</f>
        <v>0</v>
      </c>
      <c r="O9" s="7">
        <f>G9+I9+K9+N9</f>
        <v>1012400</v>
      </c>
      <c r="P9" s="7">
        <f t="shared" ref="P9:P58" si="6">O9*15</f>
        <v>15186000</v>
      </c>
    </row>
    <row r="10" spans="2:16" ht="40.5" customHeight="1" x14ac:dyDescent="0.3">
      <c r="B10" s="29" t="s">
        <v>10</v>
      </c>
      <c r="C10" s="29"/>
      <c r="D10" s="29"/>
      <c r="E10" s="29"/>
      <c r="F10" s="5">
        <f t="shared" si="0"/>
        <v>0</v>
      </c>
      <c r="G10" s="5"/>
      <c r="H10" s="6">
        <f t="shared" si="1"/>
        <v>0</v>
      </c>
      <c r="I10" s="5"/>
      <c r="J10" s="5">
        <f t="shared" si="2"/>
        <v>0</v>
      </c>
      <c r="K10" s="5"/>
      <c r="L10" s="5">
        <f t="shared" si="4"/>
        <v>0</v>
      </c>
      <c r="M10" s="5"/>
      <c r="N10" s="5">
        <f t="shared" si="5"/>
        <v>0</v>
      </c>
      <c r="O10" s="7">
        <f>G10+I10+K10+N10</f>
        <v>0</v>
      </c>
      <c r="P10" s="5">
        <f t="shared" si="6"/>
        <v>0</v>
      </c>
    </row>
    <row r="11" spans="2:16" ht="36" customHeight="1" x14ac:dyDescent="0.3">
      <c r="B11" s="4" t="s">
        <v>11</v>
      </c>
      <c r="C11" s="12"/>
      <c r="D11" s="12"/>
      <c r="E11" s="5">
        <v>30000</v>
      </c>
      <c r="F11" s="5">
        <f t="shared" si="0"/>
        <v>450000</v>
      </c>
      <c r="G11" s="5">
        <v>15000</v>
      </c>
      <c r="H11" s="6">
        <f t="shared" si="1"/>
        <v>225000</v>
      </c>
      <c r="I11" s="5">
        <v>15000</v>
      </c>
      <c r="J11" s="5">
        <f t="shared" si="2"/>
        <v>225000</v>
      </c>
      <c r="K11" s="5"/>
      <c r="L11" s="5">
        <f t="shared" si="4"/>
        <v>0</v>
      </c>
      <c r="M11" s="5"/>
      <c r="N11" s="5">
        <f t="shared" si="5"/>
        <v>0</v>
      </c>
      <c r="O11" s="7">
        <f>G11+I11+K11+N11</f>
        <v>30000</v>
      </c>
      <c r="P11" s="5">
        <f t="shared" si="6"/>
        <v>450000</v>
      </c>
    </row>
    <row r="12" spans="2:16" ht="17.25" customHeight="1" x14ac:dyDescent="0.3">
      <c r="B12" s="8" t="s">
        <v>9</v>
      </c>
      <c r="C12" s="13"/>
      <c r="D12" s="13"/>
      <c r="E12" s="7">
        <f>SUM(E11)</f>
        <v>30000</v>
      </c>
      <c r="F12" s="7">
        <f t="shared" si="0"/>
        <v>450000</v>
      </c>
      <c r="G12" s="7">
        <f>SUM(G11)</f>
        <v>15000</v>
      </c>
      <c r="H12" s="9">
        <f t="shared" si="1"/>
        <v>225000</v>
      </c>
      <c r="I12" s="7">
        <f t="shared" ref="I12:O12" si="7">SUM(I11)</f>
        <v>15000</v>
      </c>
      <c r="J12" s="7">
        <f t="shared" si="2"/>
        <v>225000</v>
      </c>
      <c r="K12" s="7">
        <f t="shared" si="7"/>
        <v>0</v>
      </c>
      <c r="L12" s="7">
        <f t="shared" si="4"/>
        <v>0</v>
      </c>
      <c r="M12" s="7"/>
      <c r="N12" s="7">
        <f t="shared" si="5"/>
        <v>0</v>
      </c>
      <c r="O12" s="7">
        <f t="shared" si="7"/>
        <v>30000</v>
      </c>
      <c r="P12" s="7">
        <f t="shared" si="6"/>
        <v>450000</v>
      </c>
    </row>
    <row r="13" spans="2:16" ht="39.75" customHeight="1" x14ac:dyDescent="0.3">
      <c r="B13" s="29" t="s">
        <v>12</v>
      </c>
      <c r="C13" s="29"/>
      <c r="D13" s="29"/>
      <c r="E13" s="29"/>
      <c r="F13" s="5">
        <f t="shared" si="0"/>
        <v>0</v>
      </c>
      <c r="G13" s="5"/>
      <c r="H13" s="6">
        <f t="shared" si="1"/>
        <v>0</v>
      </c>
      <c r="I13" s="5"/>
      <c r="J13" s="5">
        <f t="shared" si="2"/>
        <v>0</v>
      </c>
      <c r="K13" s="5"/>
      <c r="L13" s="5">
        <f t="shared" si="4"/>
        <v>0</v>
      </c>
      <c r="M13" s="5"/>
      <c r="N13" s="5">
        <f t="shared" si="5"/>
        <v>0</v>
      </c>
      <c r="O13" s="7">
        <f>G13+I13+K13+N13</f>
        <v>0</v>
      </c>
      <c r="P13" s="5">
        <f t="shared" si="6"/>
        <v>0</v>
      </c>
    </row>
    <row r="14" spans="2:16" ht="23.25" customHeight="1" x14ac:dyDescent="0.3">
      <c r="B14" s="4" t="s">
        <v>13</v>
      </c>
      <c r="C14" s="12" t="s">
        <v>8</v>
      </c>
      <c r="D14" s="12">
        <v>1</v>
      </c>
      <c r="E14" s="5">
        <v>200000</v>
      </c>
      <c r="F14" s="5">
        <f t="shared" si="0"/>
        <v>3000000</v>
      </c>
      <c r="G14" s="5">
        <v>100000</v>
      </c>
      <c r="H14" s="6">
        <f t="shared" si="1"/>
        <v>1500000</v>
      </c>
      <c r="I14" s="5">
        <v>100000</v>
      </c>
      <c r="J14" s="5">
        <f t="shared" si="2"/>
        <v>1500000</v>
      </c>
      <c r="K14" s="5"/>
      <c r="L14" s="5">
        <f t="shared" si="4"/>
        <v>0</v>
      </c>
      <c r="M14" s="5"/>
      <c r="N14" s="5">
        <f t="shared" si="5"/>
        <v>0</v>
      </c>
      <c r="O14" s="7">
        <f>G14+I14+K14+N14</f>
        <v>200000</v>
      </c>
      <c r="P14" s="5">
        <f t="shared" si="6"/>
        <v>3000000</v>
      </c>
    </row>
    <row r="15" spans="2:16" ht="17.25" customHeight="1" x14ac:dyDescent="0.3">
      <c r="B15" s="8" t="s">
        <v>9</v>
      </c>
      <c r="C15" s="13"/>
      <c r="D15" s="13"/>
      <c r="E15" s="7">
        <f>SUM(E14)</f>
        <v>200000</v>
      </c>
      <c r="F15" s="7">
        <f t="shared" si="0"/>
        <v>3000000</v>
      </c>
      <c r="G15" s="7">
        <f>SUM(G14)</f>
        <v>100000</v>
      </c>
      <c r="H15" s="9">
        <f t="shared" si="1"/>
        <v>1500000</v>
      </c>
      <c r="I15" s="7">
        <f t="shared" ref="I15:O15" si="8">SUM(I14)</f>
        <v>100000</v>
      </c>
      <c r="J15" s="7">
        <f t="shared" si="2"/>
        <v>1500000</v>
      </c>
      <c r="K15" s="7">
        <f t="shared" si="8"/>
        <v>0</v>
      </c>
      <c r="L15" s="7">
        <f t="shared" si="4"/>
        <v>0</v>
      </c>
      <c r="M15" s="7"/>
      <c r="N15" s="7">
        <f t="shared" si="5"/>
        <v>0</v>
      </c>
      <c r="O15" s="7">
        <f t="shared" si="8"/>
        <v>200000</v>
      </c>
      <c r="P15" s="7">
        <f t="shared" si="6"/>
        <v>3000000</v>
      </c>
    </row>
    <row r="16" spans="2:16" ht="17.25" customHeight="1" x14ac:dyDescent="0.3">
      <c r="B16" s="29" t="s">
        <v>14</v>
      </c>
      <c r="C16" s="29"/>
      <c r="D16" s="29"/>
      <c r="E16" s="29"/>
      <c r="F16" s="5">
        <f t="shared" si="0"/>
        <v>0</v>
      </c>
      <c r="G16" s="5"/>
      <c r="H16" s="6">
        <f t="shared" si="1"/>
        <v>0</v>
      </c>
      <c r="I16" s="5"/>
      <c r="J16" s="5">
        <f t="shared" si="2"/>
        <v>0</v>
      </c>
      <c r="K16" s="5"/>
      <c r="L16" s="5">
        <f t="shared" si="4"/>
        <v>0</v>
      </c>
      <c r="M16" s="5"/>
      <c r="N16" s="5">
        <f t="shared" si="5"/>
        <v>0</v>
      </c>
      <c r="O16" s="7">
        <f t="shared" ref="O16:O23" si="9">G16+I16+K16+N16</f>
        <v>0</v>
      </c>
      <c r="P16" s="5">
        <f t="shared" si="6"/>
        <v>0</v>
      </c>
    </row>
    <row r="17" spans="2:16" ht="37.5" customHeight="1" x14ac:dyDescent="0.3">
      <c r="B17" s="4" t="s">
        <v>15</v>
      </c>
      <c r="C17" s="12" t="s">
        <v>16</v>
      </c>
      <c r="D17" s="12">
        <v>200</v>
      </c>
      <c r="E17" s="5">
        <v>100000</v>
      </c>
      <c r="F17" s="5">
        <f t="shared" si="0"/>
        <v>1500000</v>
      </c>
      <c r="G17" s="5">
        <v>50000</v>
      </c>
      <c r="H17" s="6">
        <f t="shared" si="1"/>
        <v>750000</v>
      </c>
      <c r="I17" s="5">
        <v>50000</v>
      </c>
      <c r="J17" s="5">
        <f t="shared" si="2"/>
        <v>750000</v>
      </c>
      <c r="K17" s="5"/>
      <c r="L17" s="5">
        <f t="shared" si="4"/>
        <v>0</v>
      </c>
      <c r="M17" s="5"/>
      <c r="N17" s="5">
        <f t="shared" si="5"/>
        <v>0</v>
      </c>
      <c r="O17" s="7">
        <f t="shared" si="9"/>
        <v>100000</v>
      </c>
      <c r="P17" s="5">
        <f t="shared" si="6"/>
        <v>1500000</v>
      </c>
    </row>
    <row r="18" spans="2:16" ht="35.25" customHeight="1" x14ac:dyDescent="0.3">
      <c r="B18" s="4" t="s">
        <v>17</v>
      </c>
      <c r="C18" s="12" t="s">
        <v>58</v>
      </c>
      <c r="D18" s="14">
        <v>7500</v>
      </c>
      <c r="E18" s="5">
        <v>40000</v>
      </c>
      <c r="F18" s="5">
        <f t="shared" si="0"/>
        <v>600000</v>
      </c>
      <c r="G18" s="5">
        <v>20000</v>
      </c>
      <c r="H18" s="6">
        <f t="shared" si="1"/>
        <v>300000</v>
      </c>
      <c r="I18" s="5">
        <v>20000</v>
      </c>
      <c r="J18" s="5">
        <f t="shared" si="2"/>
        <v>300000</v>
      </c>
      <c r="K18" s="5"/>
      <c r="L18" s="5">
        <f t="shared" si="4"/>
        <v>0</v>
      </c>
      <c r="M18" s="5"/>
      <c r="N18" s="5">
        <f t="shared" si="5"/>
        <v>0</v>
      </c>
      <c r="O18" s="7">
        <f t="shared" si="9"/>
        <v>40000</v>
      </c>
      <c r="P18" s="5">
        <f t="shared" si="6"/>
        <v>600000</v>
      </c>
    </row>
    <row r="19" spans="2:16" ht="35.25" customHeight="1" x14ac:dyDescent="0.3">
      <c r="B19" s="4" t="s">
        <v>18</v>
      </c>
      <c r="C19" s="12" t="s">
        <v>8</v>
      </c>
      <c r="D19" s="14">
        <v>75000</v>
      </c>
      <c r="E19" s="5">
        <v>15000</v>
      </c>
      <c r="F19" s="5">
        <f t="shared" si="0"/>
        <v>225000</v>
      </c>
      <c r="G19" s="5"/>
      <c r="H19" s="6">
        <f t="shared" si="1"/>
        <v>0</v>
      </c>
      <c r="I19" s="5">
        <v>15000</v>
      </c>
      <c r="J19" s="5">
        <f t="shared" si="2"/>
        <v>225000</v>
      </c>
      <c r="K19" s="5"/>
      <c r="L19" s="5">
        <f t="shared" si="4"/>
        <v>0</v>
      </c>
      <c r="M19" s="5"/>
      <c r="N19" s="5">
        <f t="shared" si="5"/>
        <v>0</v>
      </c>
      <c r="O19" s="7">
        <f t="shared" si="9"/>
        <v>15000</v>
      </c>
      <c r="P19" s="5">
        <f t="shared" si="6"/>
        <v>225000</v>
      </c>
    </row>
    <row r="20" spans="2:16" ht="41.25" customHeight="1" x14ac:dyDescent="0.3">
      <c r="B20" s="4" t="s">
        <v>19</v>
      </c>
      <c r="C20" s="12" t="s">
        <v>8</v>
      </c>
      <c r="D20" s="12">
        <v>200</v>
      </c>
      <c r="E20" s="5">
        <v>30000</v>
      </c>
      <c r="F20" s="5">
        <f t="shared" si="0"/>
        <v>450000</v>
      </c>
      <c r="G20" s="5">
        <v>15000</v>
      </c>
      <c r="H20" s="6">
        <f t="shared" si="1"/>
        <v>225000</v>
      </c>
      <c r="I20" s="5">
        <v>15000</v>
      </c>
      <c r="J20" s="5">
        <f t="shared" si="2"/>
        <v>225000</v>
      </c>
      <c r="K20" s="5"/>
      <c r="L20" s="5">
        <f t="shared" si="4"/>
        <v>0</v>
      </c>
      <c r="M20" s="5"/>
      <c r="N20" s="5">
        <f t="shared" si="5"/>
        <v>0</v>
      </c>
      <c r="O20" s="7">
        <f t="shared" si="9"/>
        <v>30000</v>
      </c>
      <c r="P20" s="5">
        <f t="shared" si="6"/>
        <v>450000</v>
      </c>
    </row>
    <row r="21" spans="2:16" ht="36.75" customHeight="1" x14ac:dyDescent="0.3">
      <c r="B21" s="4" t="s">
        <v>20</v>
      </c>
      <c r="C21" s="12"/>
      <c r="D21" s="12"/>
      <c r="E21" s="5">
        <v>25000</v>
      </c>
      <c r="F21" s="5">
        <f t="shared" si="0"/>
        <v>375000</v>
      </c>
      <c r="G21" s="5"/>
      <c r="H21" s="6">
        <f t="shared" si="1"/>
        <v>0</v>
      </c>
      <c r="I21" s="5">
        <v>25000</v>
      </c>
      <c r="J21" s="5">
        <f t="shared" si="2"/>
        <v>375000</v>
      </c>
      <c r="K21" s="5"/>
      <c r="L21" s="5">
        <f t="shared" si="4"/>
        <v>0</v>
      </c>
      <c r="M21" s="5"/>
      <c r="N21" s="5">
        <f t="shared" si="5"/>
        <v>0</v>
      </c>
      <c r="O21" s="7">
        <f t="shared" si="9"/>
        <v>25000</v>
      </c>
      <c r="P21" s="5">
        <f t="shared" si="6"/>
        <v>375000</v>
      </c>
    </row>
    <row r="22" spans="2:16" ht="36" customHeight="1" x14ac:dyDescent="0.3">
      <c r="B22" s="4" t="s">
        <v>21</v>
      </c>
      <c r="C22" s="12" t="s">
        <v>8</v>
      </c>
      <c r="D22" s="12">
        <v>2</v>
      </c>
      <c r="E22" s="5">
        <v>50000</v>
      </c>
      <c r="F22" s="5">
        <f t="shared" si="0"/>
        <v>750000</v>
      </c>
      <c r="G22" s="5">
        <v>25000</v>
      </c>
      <c r="H22" s="6">
        <f t="shared" si="1"/>
        <v>375000</v>
      </c>
      <c r="I22" s="5">
        <v>25000</v>
      </c>
      <c r="J22" s="5">
        <f t="shared" si="2"/>
        <v>375000</v>
      </c>
      <c r="K22" s="5"/>
      <c r="L22" s="5">
        <f t="shared" si="4"/>
        <v>0</v>
      </c>
      <c r="M22" s="5"/>
      <c r="N22" s="5">
        <f t="shared" si="5"/>
        <v>0</v>
      </c>
      <c r="O22" s="7">
        <f t="shared" si="9"/>
        <v>50000</v>
      </c>
      <c r="P22" s="5">
        <f t="shared" si="6"/>
        <v>750000</v>
      </c>
    </row>
    <row r="23" spans="2:16" ht="36.75" customHeight="1" x14ac:dyDescent="0.3">
      <c r="B23" s="4" t="s">
        <v>22</v>
      </c>
      <c r="C23" s="12" t="s">
        <v>23</v>
      </c>
      <c r="D23" s="12"/>
      <c r="E23" s="5">
        <v>25000</v>
      </c>
      <c r="F23" s="5">
        <f t="shared" si="0"/>
        <v>375000</v>
      </c>
      <c r="G23" s="5"/>
      <c r="H23" s="6">
        <f t="shared" si="1"/>
        <v>0</v>
      </c>
      <c r="I23" s="5">
        <v>12500</v>
      </c>
      <c r="J23" s="5">
        <f t="shared" si="2"/>
        <v>187500</v>
      </c>
      <c r="K23" s="5">
        <v>12500</v>
      </c>
      <c r="L23" s="5">
        <f t="shared" si="4"/>
        <v>187500</v>
      </c>
      <c r="M23" s="5"/>
      <c r="N23" s="5">
        <f t="shared" si="5"/>
        <v>0</v>
      </c>
      <c r="O23" s="7">
        <f t="shared" si="9"/>
        <v>25000</v>
      </c>
      <c r="P23" s="5">
        <f t="shared" si="6"/>
        <v>375000</v>
      </c>
    </row>
    <row r="24" spans="2:16" ht="17.25" customHeight="1" x14ac:dyDescent="0.3">
      <c r="B24" s="8" t="s">
        <v>9</v>
      </c>
      <c r="C24" s="13"/>
      <c r="D24" s="13"/>
      <c r="E24" s="7">
        <f>SUM(E17:E23)</f>
        <v>285000</v>
      </c>
      <c r="F24" s="7">
        <f t="shared" si="0"/>
        <v>4275000</v>
      </c>
      <c r="G24" s="7">
        <f>SUM(G17:G23)</f>
        <v>110000</v>
      </c>
      <c r="H24" s="9">
        <f t="shared" si="1"/>
        <v>1650000</v>
      </c>
      <c r="I24" s="7">
        <f>SUM(I17:I23)</f>
        <v>162500</v>
      </c>
      <c r="J24" s="7">
        <f t="shared" si="2"/>
        <v>2437500</v>
      </c>
      <c r="K24" s="7">
        <f t="shared" ref="K24:O24" si="10">SUM(K17:K23)</f>
        <v>12500</v>
      </c>
      <c r="L24" s="7">
        <f t="shared" si="4"/>
        <v>187500</v>
      </c>
      <c r="M24" s="7"/>
      <c r="N24" s="7">
        <f t="shared" si="5"/>
        <v>0</v>
      </c>
      <c r="O24" s="7">
        <f t="shared" si="10"/>
        <v>285000</v>
      </c>
      <c r="P24" s="7">
        <f t="shared" si="6"/>
        <v>4275000</v>
      </c>
    </row>
    <row r="25" spans="2:16" ht="17.25" customHeight="1" x14ac:dyDescent="0.3">
      <c r="B25" s="28" t="s">
        <v>24</v>
      </c>
      <c r="C25" s="28"/>
      <c r="D25" s="28"/>
      <c r="E25" s="28"/>
      <c r="F25" s="5">
        <f t="shared" si="0"/>
        <v>0</v>
      </c>
      <c r="G25" s="5"/>
      <c r="H25" s="6">
        <f t="shared" si="1"/>
        <v>0</v>
      </c>
      <c r="I25" s="5"/>
      <c r="J25" s="5">
        <f t="shared" si="2"/>
        <v>0</v>
      </c>
      <c r="K25" s="5"/>
      <c r="L25" s="5">
        <f t="shared" si="4"/>
        <v>0</v>
      </c>
      <c r="M25" s="5"/>
      <c r="N25" s="5">
        <f t="shared" si="5"/>
        <v>0</v>
      </c>
      <c r="O25" s="7">
        <f>G25+I25+K25+N25</f>
        <v>0</v>
      </c>
      <c r="P25" s="5">
        <f t="shared" si="6"/>
        <v>0</v>
      </c>
    </row>
    <row r="26" spans="2:16" ht="17.25" customHeight="1" x14ac:dyDescent="0.3">
      <c r="B26" s="29" t="s">
        <v>25</v>
      </c>
      <c r="C26" s="29"/>
      <c r="D26" s="29"/>
      <c r="E26" s="29"/>
      <c r="F26" s="5">
        <f t="shared" si="0"/>
        <v>0</v>
      </c>
      <c r="G26" s="5"/>
      <c r="H26" s="6">
        <f t="shared" si="1"/>
        <v>0</v>
      </c>
      <c r="I26" s="5"/>
      <c r="J26" s="5">
        <f t="shared" si="2"/>
        <v>0</v>
      </c>
      <c r="K26" s="5"/>
      <c r="L26" s="5">
        <f t="shared" si="4"/>
        <v>0</v>
      </c>
      <c r="M26" s="5"/>
      <c r="N26" s="5">
        <f t="shared" si="5"/>
        <v>0</v>
      </c>
      <c r="O26" s="7">
        <f>G26+I26+K26+N26</f>
        <v>0</v>
      </c>
      <c r="P26" s="5">
        <f t="shared" si="6"/>
        <v>0</v>
      </c>
    </row>
    <row r="27" spans="2:16" ht="40.5" customHeight="1" x14ac:dyDescent="0.3">
      <c r="B27" s="4" t="s">
        <v>26</v>
      </c>
      <c r="C27" s="12" t="s">
        <v>8</v>
      </c>
      <c r="D27" s="12">
        <v>100</v>
      </c>
      <c r="E27" s="5">
        <v>20000</v>
      </c>
      <c r="F27" s="5">
        <f t="shared" si="0"/>
        <v>300000</v>
      </c>
      <c r="G27" s="5"/>
      <c r="H27" s="6">
        <f t="shared" si="1"/>
        <v>0</v>
      </c>
      <c r="I27" s="5">
        <v>20000</v>
      </c>
      <c r="J27" s="5">
        <f t="shared" si="2"/>
        <v>300000</v>
      </c>
      <c r="K27" s="5"/>
      <c r="L27" s="5">
        <f t="shared" si="4"/>
        <v>0</v>
      </c>
      <c r="M27" s="5"/>
      <c r="N27" s="5">
        <f t="shared" si="5"/>
        <v>0</v>
      </c>
      <c r="O27" s="7">
        <f>G27+I27+K27+N27</f>
        <v>20000</v>
      </c>
      <c r="P27" s="5">
        <f t="shared" si="6"/>
        <v>300000</v>
      </c>
    </row>
    <row r="28" spans="2:16" ht="36" customHeight="1" x14ac:dyDescent="0.3">
      <c r="B28" s="4" t="s">
        <v>27</v>
      </c>
      <c r="C28" s="12"/>
      <c r="D28" s="12"/>
      <c r="E28" s="5">
        <v>100000</v>
      </c>
      <c r="F28" s="5">
        <f t="shared" si="0"/>
        <v>1500000</v>
      </c>
      <c r="G28" s="5">
        <v>25000</v>
      </c>
      <c r="H28" s="6">
        <f t="shared" si="1"/>
        <v>375000</v>
      </c>
      <c r="I28" s="5">
        <v>50000</v>
      </c>
      <c r="J28" s="5">
        <f t="shared" si="2"/>
        <v>750000</v>
      </c>
      <c r="K28" s="5">
        <v>25000</v>
      </c>
      <c r="L28" s="5">
        <f t="shared" si="4"/>
        <v>375000</v>
      </c>
      <c r="M28" s="5"/>
      <c r="N28" s="5">
        <f t="shared" si="5"/>
        <v>0</v>
      </c>
      <c r="O28" s="7">
        <f>G28+I28+K28+N28</f>
        <v>100000</v>
      </c>
      <c r="P28" s="5">
        <f t="shared" si="6"/>
        <v>1500000</v>
      </c>
    </row>
    <row r="29" spans="2:16" ht="74.25" customHeight="1" x14ac:dyDescent="0.3">
      <c r="B29" s="4" t="s">
        <v>28</v>
      </c>
      <c r="C29" s="12"/>
      <c r="D29" s="12"/>
      <c r="E29" s="5">
        <v>100000</v>
      </c>
      <c r="F29" s="5">
        <f t="shared" si="0"/>
        <v>1500000</v>
      </c>
      <c r="G29" s="5">
        <v>25000</v>
      </c>
      <c r="H29" s="6">
        <f t="shared" si="1"/>
        <v>375000</v>
      </c>
      <c r="I29" s="5">
        <v>50000</v>
      </c>
      <c r="J29" s="5">
        <f t="shared" si="2"/>
        <v>750000</v>
      </c>
      <c r="K29" s="5">
        <v>25000</v>
      </c>
      <c r="L29" s="5">
        <f t="shared" si="4"/>
        <v>375000</v>
      </c>
      <c r="M29" s="5"/>
      <c r="N29" s="5">
        <f t="shared" si="5"/>
        <v>0</v>
      </c>
      <c r="O29" s="7">
        <f>G29+I29+K29+N29</f>
        <v>100000</v>
      </c>
      <c r="P29" s="5">
        <f t="shared" si="6"/>
        <v>1500000</v>
      </c>
    </row>
    <row r="30" spans="2:16" ht="17.25" customHeight="1" x14ac:dyDescent="0.3">
      <c r="B30" s="8" t="s">
        <v>9</v>
      </c>
      <c r="C30" s="13"/>
      <c r="D30" s="13"/>
      <c r="E30" s="7">
        <f>SUM(E27:E29)</f>
        <v>220000</v>
      </c>
      <c r="F30" s="7">
        <f t="shared" si="0"/>
        <v>3300000</v>
      </c>
      <c r="G30" s="7">
        <f>SUM(G28:G29)</f>
        <v>50000</v>
      </c>
      <c r="H30" s="9">
        <f t="shared" si="1"/>
        <v>750000</v>
      </c>
      <c r="I30" s="7">
        <f>SUM(I27:I29)</f>
        <v>120000</v>
      </c>
      <c r="J30" s="7">
        <f t="shared" si="2"/>
        <v>1800000</v>
      </c>
      <c r="K30" s="7">
        <f t="shared" ref="K30" si="11">SUM(K28:K29)</f>
        <v>50000</v>
      </c>
      <c r="L30" s="7">
        <f t="shared" si="4"/>
        <v>750000</v>
      </c>
      <c r="M30" s="7"/>
      <c r="N30" s="7">
        <f t="shared" si="5"/>
        <v>0</v>
      </c>
      <c r="O30" s="7">
        <f>SUM(O25:O29)</f>
        <v>220000</v>
      </c>
      <c r="P30" s="7">
        <f t="shared" si="6"/>
        <v>3300000</v>
      </c>
    </row>
    <row r="31" spans="2:16" ht="17.25" customHeight="1" x14ac:dyDescent="0.3">
      <c r="B31" s="8"/>
      <c r="C31" s="13"/>
      <c r="D31" s="13"/>
      <c r="E31" s="7"/>
      <c r="F31" s="7"/>
      <c r="G31" s="7"/>
      <c r="H31" s="9"/>
      <c r="I31" s="7"/>
      <c r="J31" s="7"/>
      <c r="K31" s="7"/>
      <c r="L31" s="7"/>
      <c r="M31" s="7"/>
      <c r="N31" s="7"/>
      <c r="O31" s="7"/>
      <c r="P31" s="7"/>
    </row>
    <row r="32" spans="2:16" ht="17.25" customHeight="1" x14ac:dyDescent="0.3">
      <c r="B32" s="29" t="s">
        <v>30</v>
      </c>
      <c r="C32" s="29"/>
      <c r="D32" s="29"/>
      <c r="E32" s="29"/>
      <c r="F32" s="5">
        <f t="shared" si="0"/>
        <v>0</v>
      </c>
      <c r="G32" s="5"/>
      <c r="H32" s="6">
        <f t="shared" si="1"/>
        <v>0</v>
      </c>
      <c r="I32" s="5"/>
      <c r="J32" s="5">
        <f t="shared" si="2"/>
        <v>0</v>
      </c>
      <c r="K32" s="5"/>
      <c r="L32" s="5">
        <f t="shared" si="4"/>
        <v>0</v>
      </c>
      <c r="M32" s="5"/>
      <c r="N32" s="5">
        <f t="shared" si="5"/>
        <v>0</v>
      </c>
      <c r="O32" s="7">
        <f>G32+I32+K32+N32</f>
        <v>0</v>
      </c>
      <c r="P32" s="5">
        <f t="shared" si="6"/>
        <v>0</v>
      </c>
    </row>
    <row r="33" spans="2:16" ht="56.25" customHeight="1" x14ac:dyDescent="0.3">
      <c r="B33" s="4" t="s">
        <v>29</v>
      </c>
      <c r="C33" s="12"/>
      <c r="D33" s="12"/>
      <c r="E33" s="5">
        <v>25000</v>
      </c>
      <c r="F33" s="5">
        <f t="shared" si="0"/>
        <v>375000</v>
      </c>
      <c r="G33" s="5">
        <v>12500</v>
      </c>
      <c r="H33" s="6">
        <f t="shared" si="1"/>
        <v>187500</v>
      </c>
      <c r="I33" s="5">
        <v>12500</v>
      </c>
      <c r="J33" s="5">
        <f t="shared" si="2"/>
        <v>187500</v>
      </c>
      <c r="K33" s="5"/>
      <c r="L33" s="5">
        <f t="shared" si="4"/>
        <v>0</v>
      </c>
      <c r="M33" s="5"/>
      <c r="N33" s="5">
        <f t="shared" si="5"/>
        <v>0</v>
      </c>
      <c r="O33" s="7">
        <f>G33+I33+K33+N33</f>
        <v>25000</v>
      </c>
      <c r="P33" s="5">
        <f t="shared" si="6"/>
        <v>375000</v>
      </c>
    </row>
    <row r="34" spans="2:16" ht="39" customHeight="1" x14ac:dyDescent="0.3">
      <c r="B34" s="4" t="s">
        <v>31</v>
      </c>
      <c r="C34" s="12"/>
      <c r="D34" s="12"/>
      <c r="E34" s="5">
        <v>25000</v>
      </c>
      <c r="F34" s="5">
        <f t="shared" si="0"/>
        <v>375000</v>
      </c>
      <c r="G34" s="5">
        <v>12500</v>
      </c>
      <c r="H34" s="6">
        <f t="shared" si="1"/>
        <v>187500</v>
      </c>
      <c r="I34" s="5">
        <v>12500</v>
      </c>
      <c r="J34" s="5">
        <f t="shared" si="2"/>
        <v>187500</v>
      </c>
      <c r="K34" s="5"/>
      <c r="L34" s="5">
        <f t="shared" si="4"/>
        <v>0</v>
      </c>
      <c r="M34" s="5"/>
      <c r="N34" s="5">
        <f t="shared" si="5"/>
        <v>0</v>
      </c>
      <c r="O34" s="7">
        <f>G34+I34+K34+N34</f>
        <v>25000</v>
      </c>
      <c r="P34" s="5">
        <f t="shared" si="6"/>
        <v>375000</v>
      </c>
    </row>
    <row r="35" spans="2:16" ht="56.25" customHeight="1" x14ac:dyDescent="0.3">
      <c r="B35" s="4" t="s">
        <v>32</v>
      </c>
      <c r="C35" s="12"/>
      <c r="D35" s="12"/>
      <c r="E35" s="5">
        <v>25000</v>
      </c>
      <c r="F35" s="5">
        <f t="shared" si="0"/>
        <v>375000</v>
      </c>
      <c r="G35" s="5">
        <v>12500</v>
      </c>
      <c r="H35" s="6">
        <f t="shared" si="1"/>
        <v>187500</v>
      </c>
      <c r="I35" s="5">
        <v>12500</v>
      </c>
      <c r="J35" s="5">
        <f t="shared" si="2"/>
        <v>187500</v>
      </c>
      <c r="K35" s="5"/>
      <c r="L35" s="5">
        <f t="shared" si="4"/>
        <v>0</v>
      </c>
      <c r="M35" s="5"/>
      <c r="N35" s="5">
        <f t="shared" si="5"/>
        <v>0</v>
      </c>
      <c r="O35" s="7">
        <f>G35+I35+K35+N35</f>
        <v>25000</v>
      </c>
      <c r="P35" s="5">
        <f t="shared" si="6"/>
        <v>375000</v>
      </c>
    </row>
    <row r="36" spans="2:16" ht="17.25" customHeight="1" x14ac:dyDescent="0.3">
      <c r="B36" s="8" t="s">
        <v>9</v>
      </c>
      <c r="C36" s="13"/>
      <c r="D36" s="13"/>
      <c r="E36" s="7">
        <f>SUM(E33:E35)</f>
        <v>75000</v>
      </c>
      <c r="F36" s="7">
        <f t="shared" si="0"/>
        <v>1125000</v>
      </c>
      <c r="G36" s="7">
        <f>SUM(G33:G35)</f>
        <v>37500</v>
      </c>
      <c r="H36" s="9">
        <f t="shared" si="1"/>
        <v>562500</v>
      </c>
      <c r="I36" s="7">
        <f t="shared" ref="I36:O36" si="12">SUM(I33:I35)</f>
        <v>37500</v>
      </c>
      <c r="J36" s="7">
        <f t="shared" si="2"/>
        <v>562500</v>
      </c>
      <c r="K36" s="7">
        <f t="shared" si="12"/>
        <v>0</v>
      </c>
      <c r="L36" s="7">
        <f t="shared" si="4"/>
        <v>0</v>
      </c>
      <c r="M36" s="7"/>
      <c r="N36" s="7">
        <f t="shared" si="5"/>
        <v>0</v>
      </c>
      <c r="O36" s="7">
        <f t="shared" si="12"/>
        <v>75000</v>
      </c>
      <c r="P36" s="7">
        <f t="shared" si="6"/>
        <v>1125000</v>
      </c>
    </row>
    <row r="37" spans="2:16" ht="41.25" customHeight="1" x14ac:dyDescent="0.3">
      <c r="B37" s="28" t="s">
        <v>33</v>
      </c>
      <c r="C37" s="28"/>
      <c r="D37" s="28"/>
      <c r="E37" s="28"/>
      <c r="F37" s="5">
        <f t="shared" si="0"/>
        <v>0</v>
      </c>
      <c r="G37" s="5"/>
      <c r="H37" s="6">
        <f t="shared" si="1"/>
        <v>0</v>
      </c>
      <c r="I37" s="5"/>
      <c r="J37" s="5">
        <f t="shared" si="2"/>
        <v>0</v>
      </c>
      <c r="K37" s="5"/>
      <c r="L37" s="5">
        <f t="shared" si="4"/>
        <v>0</v>
      </c>
      <c r="M37" s="5"/>
      <c r="N37" s="5">
        <f t="shared" si="5"/>
        <v>0</v>
      </c>
      <c r="O37" s="7">
        <f>G37+I37+K37+N37</f>
        <v>0</v>
      </c>
      <c r="P37" s="5">
        <f t="shared" si="6"/>
        <v>0</v>
      </c>
    </row>
    <row r="38" spans="2:16" ht="36" customHeight="1" x14ac:dyDescent="0.3">
      <c r="B38" s="29" t="s">
        <v>34</v>
      </c>
      <c r="C38" s="29"/>
      <c r="D38" s="29"/>
      <c r="E38" s="29"/>
      <c r="F38" s="5">
        <f t="shared" si="0"/>
        <v>0</v>
      </c>
      <c r="G38" s="5"/>
      <c r="H38" s="6">
        <f t="shared" si="1"/>
        <v>0</v>
      </c>
      <c r="I38" s="5"/>
      <c r="J38" s="5">
        <f t="shared" si="2"/>
        <v>0</v>
      </c>
      <c r="K38" s="5"/>
      <c r="L38" s="5">
        <f t="shared" si="4"/>
        <v>0</v>
      </c>
      <c r="M38" s="5"/>
      <c r="N38" s="5">
        <f t="shared" si="5"/>
        <v>0</v>
      </c>
      <c r="O38" s="7">
        <f>G38+I38+K38+N38</f>
        <v>0</v>
      </c>
      <c r="P38" s="5">
        <f t="shared" si="6"/>
        <v>0</v>
      </c>
    </row>
    <row r="39" spans="2:16" ht="38.25" customHeight="1" x14ac:dyDescent="0.3">
      <c r="B39" s="4" t="s">
        <v>35</v>
      </c>
      <c r="C39" s="12"/>
      <c r="D39" s="12"/>
      <c r="E39" s="5">
        <v>32000</v>
      </c>
      <c r="F39" s="5">
        <f t="shared" si="0"/>
        <v>480000</v>
      </c>
      <c r="G39" s="5">
        <v>20000</v>
      </c>
      <c r="H39" s="6">
        <f t="shared" si="1"/>
        <v>300000</v>
      </c>
      <c r="I39" s="5">
        <v>12000</v>
      </c>
      <c r="J39" s="5">
        <f t="shared" si="2"/>
        <v>180000</v>
      </c>
      <c r="K39" s="5"/>
      <c r="L39" s="5">
        <f t="shared" si="4"/>
        <v>0</v>
      </c>
      <c r="M39" s="5"/>
      <c r="N39" s="5">
        <f t="shared" si="5"/>
        <v>0</v>
      </c>
      <c r="O39" s="7">
        <f>G39+I39+K39+N39</f>
        <v>32000</v>
      </c>
      <c r="P39" s="5">
        <f t="shared" si="6"/>
        <v>480000</v>
      </c>
    </row>
    <row r="40" spans="2:16" ht="57.75" customHeight="1" x14ac:dyDescent="0.3">
      <c r="B40" s="4" t="s">
        <v>36</v>
      </c>
      <c r="C40" s="12"/>
      <c r="D40" s="12"/>
      <c r="E40" s="5">
        <v>10000</v>
      </c>
      <c r="F40" s="5">
        <f t="shared" si="0"/>
        <v>150000</v>
      </c>
      <c r="G40" s="5">
        <v>10000</v>
      </c>
      <c r="H40" s="6">
        <f t="shared" si="1"/>
        <v>150000</v>
      </c>
      <c r="I40" s="5"/>
      <c r="J40" s="5">
        <f t="shared" si="2"/>
        <v>0</v>
      </c>
      <c r="K40" s="5"/>
      <c r="L40" s="5">
        <f t="shared" si="4"/>
        <v>0</v>
      </c>
      <c r="M40" s="5"/>
      <c r="N40" s="5">
        <f t="shared" si="5"/>
        <v>0</v>
      </c>
      <c r="O40" s="7">
        <f>G40+I40+K40+N40</f>
        <v>10000</v>
      </c>
      <c r="P40" s="5">
        <f t="shared" si="6"/>
        <v>150000</v>
      </c>
    </row>
    <row r="41" spans="2:16" ht="17.25" customHeight="1" x14ac:dyDescent="0.3">
      <c r="B41" s="8" t="s">
        <v>9</v>
      </c>
      <c r="C41" s="13"/>
      <c r="D41" s="13"/>
      <c r="E41" s="7">
        <f>SUM(E39:E40)</f>
        <v>42000</v>
      </c>
      <c r="F41" s="7">
        <f t="shared" si="0"/>
        <v>630000</v>
      </c>
      <c r="G41" s="7">
        <f>SUM(G39:G40)</f>
        <v>30000</v>
      </c>
      <c r="H41" s="9">
        <f t="shared" si="1"/>
        <v>450000</v>
      </c>
      <c r="I41" s="7">
        <f t="shared" ref="I41:O41" si="13">SUM(I39:I40)</f>
        <v>12000</v>
      </c>
      <c r="J41" s="7">
        <f t="shared" si="2"/>
        <v>180000</v>
      </c>
      <c r="K41" s="7">
        <f t="shared" si="13"/>
        <v>0</v>
      </c>
      <c r="L41" s="7">
        <f t="shared" si="4"/>
        <v>0</v>
      </c>
      <c r="M41" s="7"/>
      <c r="N41" s="7">
        <f t="shared" si="5"/>
        <v>0</v>
      </c>
      <c r="O41" s="7">
        <f t="shared" si="13"/>
        <v>42000</v>
      </c>
      <c r="P41" s="7">
        <f t="shared" si="6"/>
        <v>630000</v>
      </c>
    </row>
    <row r="42" spans="2:16" ht="39" customHeight="1" x14ac:dyDescent="0.3">
      <c r="B42" s="29" t="s">
        <v>37</v>
      </c>
      <c r="C42" s="29"/>
      <c r="D42" s="29"/>
      <c r="E42" s="29"/>
      <c r="F42" s="5">
        <f t="shared" si="0"/>
        <v>0</v>
      </c>
      <c r="G42" s="5"/>
      <c r="H42" s="6">
        <f t="shared" si="1"/>
        <v>0</v>
      </c>
      <c r="I42" s="5"/>
      <c r="J42" s="5">
        <f t="shared" si="2"/>
        <v>0</v>
      </c>
      <c r="K42" s="5"/>
      <c r="L42" s="5">
        <f t="shared" si="4"/>
        <v>0</v>
      </c>
      <c r="M42" s="5"/>
      <c r="N42" s="5">
        <f t="shared" si="5"/>
        <v>0</v>
      </c>
      <c r="O42" s="7">
        <f>G42+I42+K42+N42</f>
        <v>0</v>
      </c>
      <c r="P42" s="5">
        <f t="shared" si="6"/>
        <v>0</v>
      </c>
    </row>
    <row r="43" spans="2:16" ht="38.25" customHeight="1" x14ac:dyDescent="0.3">
      <c r="B43" s="4" t="s">
        <v>38</v>
      </c>
      <c r="C43" s="12"/>
      <c r="D43" s="12"/>
      <c r="E43" s="5">
        <v>10000</v>
      </c>
      <c r="F43" s="5">
        <f t="shared" si="0"/>
        <v>150000</v>
      </c>
      <c r="G43" s="5"/>
      <c r="H43" s="6">
        <f t="shared" si="1"/>
        <v>0</v>
      </c>
      <c r="I43" s="5">
        <v>10000</v>
      </c>
      <c r="J43" s="5">
        <f t="shared" si="2"/>
        <v>150000</v>
      </c>
      <c r="K43" s="5"/>
      <c r="L43" s="5">
        <f t="shared" si="4"/>
        <v>0</v>
      </c>
      <c r="M43" s="5"/>
      <c r="N43" s="5">
        <f t="shared" si="5"/>
        <v>0</v>
      </c>
      <c r="O43" s="7">
        <f>G43+I43+K43+N43</f>
        <v>10000</v>
      </c>
      <c r="P43" s="5">
        <f t="shared" si="6"/>
        <v>150000</v>
      </c>
    </row>
    <row r="44" spans="2:16" ht="59.25" customHeight="1" x14ac:dyDescent="0.3">
      <c r="B44" s="4" t="s">
        <v>39</v>
      </c>
      <c r="C44" s="12"/>
      <c r="D44" s="12"/>
      <c r="E44" s="5">
        <v>15000</v>
      </c>
      <c r="F44" s="5">
        <f t="shared" si="0"/>
        <v>225000</v>
      </c>
      <c r="G44" s="5">
        <v>7500</v>
      </c>
      <c r="H44" s="6">
        <f t="shared" si="1"/>
        <v>112500</v>
      </c>
      <c r="I44" s="5">
        <v>7500</v>
      </c>
      <c r="J44" s="5">
        <f t="shared" si="2"/>
        <v>112500</v>
      </c>
      <c r="K44" s="5"/>
      <c r="L44" s="5">
        <f t="shared" si="4"/>
        <v>0</v>
      </c>
      <c r="M44" s="5"/>
      <c r="N44" s="5">
        <f t="shared" si="5"/>
        <v>0</v>
      </c>
      <c r="O44" s="7">
        <f>G44+I44+K44+N44</f>
        <v>15000</v>
      </c>
      <c r="P44" s="5">
        <f t="shared" si="6"/>
        <v>225000</v>
      </c>
    </row>
    <row r="45" spans="2:16" ht="37.5" x14ac:dyDescent="0.3">
      <c r="B45" s="4" t="s">
        <v>40</v>
      </c>
      <c r="C45" s="12"/>
      <c r="D45" s="12"/>
      <c r="E45" s="5">
        <v>41500</v>
      </c>
      <c r="F45" s="5">
        <f t="shared" si="0"/>
        <v>622500</v>
      </c>
      <c r="G45" s="5"/>
      <c r="H45" s="6">
        <f t="shared" si="1"/>
        <v>0</v>
      </c>
      <c r="I45" s="5"/>
      <c r="J45" s="5">
        <f t="shared" si="2"/>
        <v>0</v>
      </c>
      <c r="K45" s="5">
        <f>E45*0.5</f>
        <v>20750</v>
      </c>
      <c r="L45" s="5">
        <f t="shared" si="4"/>
        <v>311250</v>
      </c>
      <c r="M45" s="5">
        <v>20750</v>
      </c>
      <c r="N45" s="5">
        <f t="shared" si="5"/>
        <v>311250</v>
      </c>
      <c r="O45" s="7">
        <f>G45+I45+K45+M45</f>
        <v>41500</v>
      </c>
      <c r="P45" s="5">
        <f t="shared" si="6"/>
        <v>622500</v>
      </c>
    </row>
    <row r="46" spans="2:16" ht="17.25" customHeight="1" x14ac:dyDescent="0.3">
      <c r="B46" s="8" t="s">
        <v>9</v>
      </c>
      <c r="C46" s="13"/>
      <c r="D46" s="13"/>
      <c r="E46" s="7">
        <f>SUM(E43:E45)</f>
        <v>66500</v>
      </c>
      <c r="F46" s="7">
        <f t="shared" si="0"/>
        <v>997500</v>
      </c>
      <c r="G46" s="7">
        <f>SUM(G44:G45)</f>
        <v>7500</v>
      </c>
      <c r="H46" s="9">
        <f t="shared" si="1"/>
        <v>112500</v>
      </c>
      <c r="I46" s="7">
        <f>SUM(I43:I45)</f>
        <v>17500</v>
      </c>
      <c r="J46" s="7">
        <f t="shared" si="2"/>
        <v>262500</v>
      </c>
      <c r="K46" s="7">
        <f>SUM(K45)</f>
        <v>20750</v>
      </c>
      <c r="L46" s="7">
        <f t="shared" si="4"/>
        <v>311250</v>
      </c>
      <c r="M46" s="7">
        <f>SUM(M45)</f>
        <v>20750</v>
      </c>
      <c r="N46" s="7">
        <f t="shared" si="5"/>
        <v>311250</v>
      </c>
      <c r="O46" s="7">
        <f>G46+I46+K46+M46</f>
        <v>66500</v>
      </c>
      <c r="P46" s="7">
        <f t="shared" si="6"/>
        <v>997500</v>
      </c>
    </row>
    <row r="47" spans="2:16" ht="39.75" customHeight="1" x14ac:dyDescent="0.3">
      <c r="B47" s="29" t="s">
        <v>41</v>
      </c>
      <c r="C47" s="29"/>
      <c r="D47" s="29"/>
      <c r="E47" s="29"/>
      <c r="F47" s="5">
        <f t="shared" si="0"/>
        <v>0</v>
      </c>
      <c r="G47" s="5"/>
      <c r="H47" s="6">
        <f t="shared" si="1"/>
        <v>0</v>
      </c>
      <c r="I47" s="5"/>
      <c r="J47" s="5">
        <f t="shared" si="2"/>
        <v>0</v>
      </c>
      <c r="K47" s="5"/>
      <c r="L47" s="5">
        <f t="shared" si="4"/>
        <v>0</v>
      </c>
      <c r="M47" s="5"/>
      <c r="N47" s="5">
        <f t="shared" si="5"/>
        <v>0</v>
      </c>
      <c r="O47" s="7">
        <f>G47+I47+K47+N47</f>
        <v>0</v>
      </c>
      <c r="P47" s="5">
        <f t="shared" si="6"/>
        <v>0</v>
      </c>
    </row>
    <row r="48" spans="2:16" ht="57.75" customHeight="1" x14ac:dyDescent="0.3">
      <c r="B48" s="4" t="s">
        <v>42</v>
      </c>
      <c r="C48" s="12"/>
      <c r="D48" s="12"/>
      <c r="E48" s="5">
        <v>30000</v>
      </c>
      <c r="F48" s="5">
        <f t="shared" si="0"/>
        <v>450000</v>
      </c>
      <c r="G48" s="5">
        <v>10000</v>
      </c>
      <c r="H48" s="6">
        <f t="shared" si="1"/>
        <v>150000</v>
      </c>
      <c r="I48" s="5">
        <v>20000</v>
      </c>
      <c r="J48" s="5">
        <f t="shared" si="2"/>
        <v>300000</v>
      </c>
      <c r="K48" s="5"/>
      <c r="L48" s="5">
        <f t="shared" si="4"/>
        <v>0</v>
      </c>
      <c r="M48" s="5"/>
      <c r="N48" s="5">
        <f t="shared" si="5"/>
        <v>0</v>
      </c>
      <c r="O48" s="7">
        <f>G48+I48+K48+N48</f>
        <v>30000</v>
      </c>
      <c r="P48" s="5">
        <f t="shared" si="6"/>
        <v>450000</v>
      </c>
    </row>
    <row r="49" spans="2:16" ht="37.5" x14ac:dyDescent="0.3">
      <c r="B49" s="4" t="s">
        <v>43</v>
      </c>
      <c r="C49" s="12"/>
      <c r="D49" s="12"/>
      <c r="E49" s="5">
        <v>20000</v>
      </c>
      <c r="F49" s="5">
        <f t="shared" si="0"/>
        <v>300000</v>
      </c>
      <c r="G49" s="5">
        <v>20000</v>
      </c>
      <c r="H49" s="6">
        <f t="shared" si="1"/>
        <v>300000</v>
      </c>
      <c r="I49" s="5"/>
      <c r="J49" s="5">
        <f t="shared" si="2"/>
        <v>0</v>
      </c>
      <c r="K49" s="5"/>
      <c r="L49" s="5">
        <f t="shared" si="4"/>
        <v>0</v>
      </c>
      <c r="M49" s="5"/>
      <c r="N49" s="5">
        <f t="shared" si="5"/>
        <v>0</v>
      </c>
      <c r="O49" s="7">
        <f>G49+I49+K49+N49</f>
        <v>20000</v>
      </c>
      <c r="P49" s="5">
        <f t="shared" si="6"/>
        <v>300000</v>
      </c>
    </row>
    <row r="50" spans="2:16" ht="56.25" x14ac:dyDescent="0.3">
      <c r="B50" s="4" t="s">
        <v>44</v>
      </c>
      <c r="C50" s="12"/>
      <c r="D50" s="12"/>
      <c r="E50" s="5">
        <v>35000</v>
      </c>
      <c r="F50" s="5">
        <f t="shared" si="0"/>
        <v>525000</v>
      </c>
      <c r="G50" s="5">
        <v>15000</v>
      </c>
      <c r="H50" s="6">
        <f t="shared" si="1"/>
        <v>225000</v>
      </c>
      <c r="I50" s="5">
        <v>20000</v>
      </c>
      <c r="J50" s="5">
        <f t="shared" si="2"/>
        <v>300000</v>
      </c>
      <c r="K50" s="5"/>
      <c r="L50" s="5">
        <f t="shared" si="4"/>
        <v>0</v>
      </c>
      <c r="M50" s="5"/>
      <c r="N50" s="5">
        <f t="shared" si="5"/>
        <v>0</v>
      </c>
      <c r="O50" s="7">
        <f>G50+I50+K50+N50</f>
        <v>35000</v>
      </c>
      <c r="P50" s="5">
        <f t="shared" si="6"/>
        <v>525000</v>
      </c>
    </row>
    <row r="51" spans="2:16" ht="41.25" customHeight="1" x14ac:dyDescent="0.3">
      <c r="B51" s="4" t="s">
        <v>45</v>
      </c>
      <c r="C51" s="12"/>
      <c r="D51" s="12"/>
      <c r="E51" s="5">
        <v>40000</v>
      </c>
      <c r="F51" s="5">
        <f t="shared" si="0"/>
        <v>600000</v>
      </c>
      <c r="G51" s="5">
        <v>10000</v>
      </c>
      <c r="H51" s="6">
        <f t="shared" si="1"/>
        <v>150000</v>
      </c>
      <c r="I51" s="5">
        <v>10000</v>
      </c>
      <c r="J51" s="5">
        <f t="shared" si="2"/>
        <v>150000</v>
      </c>
      <c r="K51" s="5">
        <v>10000</v>
      </c>
      <c r="L51" s="5">
        <f t="shared" si="4"/>
        <v>150000</v>
      </c>
      <c r="M51" s="5">
        <v>10000</v>
      </c>
      <c r="N51" s="5">
        <f t="shared" si="5"/>
        <v>150000</v>
      </c>
      <c r="O51" s="7">
        <f>G51+I51+K51+M51</f>
        <v>40000</v>
      </c>
      <c r="P51" s="5">
        <f t="shared" si="6"/>
        <v>600000</v>
      </c>
    </row>
    <row r="52" spans="2:16" ht="17.25" customHeight="1" x14ac:dyDescent="0.3">
      <c r="B52" s="8" t="s">
        <v>9</v>
      </c>
      <c r="C52" s="13"/>
      <c r="D52" s="13"/>
      <c r="E52" s="7">
        <f>SUM(E48:E51)</f>
        <v>125000</v>
      </c>
      <c r="F52" s="7">
        <f t="shared" si="0"/>
        <v>1875000</v>
      </c>
      <c r="G52" s="7">
        <f>SUM(G48:G51)</f>
        <v>55000</v>
      </c>
      <c r="H52" s="9">
        <f t="shared" si="1"/>
        <v>825000</v>
      </c>
      <c r="I52" s="7">
        <f t="shared" ref="I52:O52" si="14">SUM(I48:I51)</f>
        <v>50000</v>
      </c>
      <c r="J52" s="7">
        <f t="shared" si="2"/>
        <v>750000</v>
      </c>
      <c r="K52" s="7">
        <f t="shared" si="14"/>
        <v>10000</v>
      </c>
      <c r="L52" s="7">
        <f t="shared" si="4"/>
        <v>150000</v>
      </c>
      <c r="M52" s="7">
        <f>SUM(M51)</f>
        <v>10000</v>
      </c>
      <c r="N52" s="7">
        <f t="shared" si="5"/>
        <v>150000</v>
      </c>
      <c r="O52" s="7">
        <f t="shared" si="14"/>
        <v>125000</v>
      </c>
      <c r="P52" s="7">
        <f t="shared" si="6"/>
        <v>1875000</v>
      </c>
    </row>
    <row r="53" spans="2:16" ht="36" customHeight="1" x14ac:dyDescent="0.3">
      <c r="B53" s="28" t="s">
        <v>46</v>
      </c>
      <c r="C53" s="28"/>
      <c r="D53" s="28"/>
      <c r="E53" s="28"/>
      <c r="F53" s="5">
        <f t="shared" si="0"/>
        <v>0</v>
      </c>
      <c r="G53" s="5"/>
      <c r="H53" s="6">
        <f t="shared" si="1"/>
        <v>0</v>
      </c>
      <c r="I53" s="5"/>
      <c r="J53" s="5">
        <f t="shared" si="2"/>
        <v>0</v>
      </c>
      <c r="K53" s="5"/>
      <c r="L53" s="5">
        <f t="shared" si="4"/>
        <v>0</v>
      </c>
      <c r="M53" s="5"/>
      <c r="N53" s="5">
        <f t="shared" si="5"/>
        <v>0</v>
      </c>
      <c r="O53" s="7">
        <f>G53+I53+K53+N53</f>
        <v>0</v>
      </c>
      <c r="P53" s="5">
        <f t="shared" si="6"/>
        <v>0</v>
      </c>
    </row>
    <row r="54" spans="2:16" ht="40.5" customHeight="1" x14ac:dyDescent="0.3">
      <c r="B54" s="29" t="s">
        <v>47</v>
      </c>
      <c r="C54" s="29"/>
      <c r="D54" s="29"/>
      <c r="E54" s="29"/>
      <c r="F54" s="5">
        <f t="shared" si="0"/>
        <v>0</v>
      </c>
      <c r="G54" s="5"/>
      <c r="H54" s="6">
        <f t="shared" si="1"/>
        <v>0</v>
      </c>
      <c r="I54" s="5"/>
      <c r="J54" s="5">
        <f t="shared" si="2"/>
        <v>0</v>
      </c>
      <c r="K54" s="5"/>
      <c r="L54" s="5">
        <f t="shared" si="4"/>
        <v>0</v>
      </c>
      <c r="M54" s="5"/>
      <c r="N54" s="5">
        <f t="shared" si="5"/>
        <v>0</v>
      </c>
      <c r="O54" s="7">
        <f>G54+I54+K54+N54</f>
        <v>0</v>
      </c>
      <c r="P54" s="5">
        <f t="shared" si="6"/>
        <v>0</v>
      </c>
    </row>
    <row r="55" spans="2:16" ht="56.25" x14ac:dyDescent="0.3">
      <c r="B55" s="4" t="s">
        <v>48</v>
      </c>
      <c r="C55" s="12"/>
      <c r="D55" s="12"/>
      <c r="E55" s="5">
        <v>20000</v>
      </c>
      <c r="F55" s="5">
        <f t="shared" si="0"/>
        <v>300000</v>
      </c>
      <c r="G55" s="5"/>
      <c r="H55" s="6">
        <f t="shared" si="1"/>
        <v>0</v>
      </c>
      <c r="I55" s="5"/>
      <c r="J55" s="5">
        <f t="shared" si="2"/>
        <v>0</v>
      </c>
      <c r="K55" s="5"/>
      <c r="L55" s="5">
        <f t="shared" si="4"/>
        <v>0</v>
      </c>
      <c r="M55" s="5"/>
      <c r="N55" s="5">
        <f t="shared" si="5"/>
        <v>0</v>
      </c>
      <c r="O55" s="7">
        <v>20000</v>
      </c>
      <c r="P55" s="5">
        <f t="shared" si="6"/>
        <v>300000</v>
      </c>
    </row>
    <row r="56" spans="2:16" ht="37.5" x14ac:dyDescent="0.3">
      <c r="B56" s="4" t="s">
        <v>49</v>
      </c>
      <c r="C56" s="12"/>
      <c r="D56" s="12"/>
      <c r="E56" s="5">
        <v>45000</v>
      </c>
      <c r="F56" s="5">
        <f t="shared" si="0"/>
        <v>675000</v>
      </c>
      <c r="G56" s="5"/>
      <c r="H56" s="6">
        <f t="shared" si="1"/>
        <v>0</v>
      </c>
      <c r="I56" s="5"/>
      <c r="J56" s="5">
        <f t="shared" si="2"/>
        <v>0</v>
      </c>
      <c r="K56" s="5"/>
      <c r="L56" s="5">
        <f t="shared" si="4"/>
        <v>0</v>
      </c>
      <c r="M56" s="5"/>
      <c r="N56" s="5">
        <f t="shared" si="5"/>
        <v>0</v>
      </c>
      <c r="O56" s="7">
        <v>45000</v>
      </c>
      <c r="P56" s="5">
        <f t="shared" si="6"/>
        <v>675000</v>
      </c>
    </row>
    <row r="57" spans="2:16" ht="17.25" customHeight="1" x14ac:dyDescent="0.3">
      <c r="B57" s="8" t="s">
        <v>9</v>
      </c>
      <c r="C57" s="13"/>
      <c r="D57" s="13"/>
      <c r="E57" s="7">
        <f>SUM(E55:E56)</f>
        <v>65000</v>
      </c>
      <c r="F57" s="7">
        <f t="shared" si="0"/>
        <v>975000</v>
      </c>
      <c r="G57" s="7"/>
      <c r="H57" s="9"/>
      <c r="I57" s="7"/>
      <c r="J57" s="7"/>
      <c r="K57" s="7"/>
      <c r="L57" s="7"/>
      <c r="M57" s="7"/>
      <c r="N57" s="7"/>
      <c r="O57" s="7">
        <f>SUM(O53:O56)</f>
        <v>65000</v>
      </c>
      <c r="P57" s="7">
        <f t="shared" si="6"/>
        <v>975000</v>
      </c>
    </row>
    <row r="58" spans="2:16" ht="17.25" customHeight="1" x14ac:dyDescent="0.35">
      <c r="B58" s="8" t="s">
        <v>50</v>
      </c>
      <c r="C58" s="13"/>
      <c r="D58" s="13"/>
      <c r="E58" s="7">
        <f>E57+E52+E46+E41+E36+E30+E24+E15+E12+E9</f>
        <v>2120900</v>
      </c>
      <c r="F58" s="10">
        <f t="shared" si="0"/>
        <v>31813500</v>
      </c>
      <c r="G58" s="7">
        <f>G52+G46+G41+G36+G30+G24+G15+G12+G9</f>
        <v>620000</v>
      </c>
      <c r="H58" s="10">
        <f>G58*15</f>
        <v>9300000</v>
      </c>
      <c r="I58" s="7">
        <f>I52+I46+I41+I36+I30+I24+I15+I12+I9</f>
        <v>1020700</v>
      </c>
      <c r="J58" s="10">
        <f>I58*15</f>
        <v>15310500</v>
      </c>
      <c r="K58" s="7">
        <f>K52+K46+K30+K24+K9</f>
        <v>384450</v>
      </c>
      <c r="L58" s="10">
        <f>K58*15</f>
        <v>5766750</v>
      </c>
      <c r="M58" s="7">
        <f>M52+M46+0</f>
        <v>30750</v>
      </c>
      <c r="N58" s="10">
        <f>M58*15</f>
        <v>461250</v>
      </c>
      <c r="O58" s="7">
        <f>O57+O52+O46+O41+O36+O30+O24+O15+O12+O9</f>
        <v>2120900</v>
      </c>
      <c r="P58" s="10">
        <f t="shared" si="6"/>
        <v>31813500</v>
      </c>
    </row>
  </sheetData>
  <mergeCells count="34">
    <mergeCell ref="B3:E3"/>
    <mergeCell ref="G3:P3"/>
    <mergeCell ref="B4:F4"/>
    <mergeCell ref="G4:H4"/>
    <mergeCell ref="I4:J4"/>
    <mergeCell ref="K4:L4"/>
    <mergeCell ref="M4:N4"/>
    <mergeCell ref="O4:P4"/>
    <mergeCell ref="B25:E25"/>
    <mergeCell ref="I5:I6"/>
    <mergeCell ref="J5:J6"/>
    <mergeCell ref="K5:K6"/>
    <mergeCell ref="L5:L6"/>
    <mergeCell ref="B5:B6"/>
    <mergeCell ref="C5:C6"/>
    <mergeCell ref="D5:D6"/>
    <mergeCell ref="E5:F5"/>
    <mergeCell ref="G5:G6"/>
    <mergeCell ref="H5:H6"/>
    <mergeCell ref="O5:O6"/>
    <mergeCell ref="P5:P6"/>
    <mergeCell ref="B10:E10"/>
    <mergeCell ref="B13:E13"/>
    <mergeCell ref="B16:E16"/>
    <mergeCell ref="M5:M6"/>
    <mergeCell ref="N5:N6"/>
    <mergeCell ref="B53:E53"/>
    <mergeCell ref="B54:E54"/>
    <mergeCell ref="B26:E26"/>
    <mergeCell ref="B32:E32"/>
    <mergeCell ref="B37:E37"/>
    <mergeCell ref="B38:E38"/>
    <mergeCell ref="B42:E42"/>
    <mergeCell ref="B47:E47"/>
  </mergeCells>
  <pageMargins left="0.28000000000000003" right="0.41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25" workbookViewId="0">
      <selection activeCell="P52" sqref="P52"/>
    </sheetView>
  </sheetViews>
  <sheetFormatPr defaultRowHeight="15" x14ac:dyDescent="0.25"/>
  <cols>
    <col min="1" max="1" width="41.140625" customWidth="1"/>
    <col min="2" max="2" width="5.28515625" style="11" bestFit="1" customWidth="1"/>
    <col min="3" max="3" width="6.42578125" style="11" bestFit="1" customWidth="1"/>
    <col min="4" max="4" width="14.5703125" bestFit="1" customWidth="1"/>
    <col min="5" max="5" width="12.7109375" bestFit="1" customWidth="1"/>
    <col min="6" max="6" width="14.5703125" bestFit="1" customWidth="1"/>
    <col min="7" max="7" width="12.7109375" customWidth="1"/>
    <col min="8" max="8" width="11.5703125" bestFit="1" customWidth="1"/>
    <col min="9" max="9" width="14.140625" customWidth="1"/>
  </cols>
  <sheetData>
    <row r="2" spans="1:9" x14ac:dyDescent="0.25">
      <c r="A2" s="42" t="s">
        <v>0</v>
      </c>
      <c r="B2" s="42"/>
      <c r="C2" s="42"/>
      <c r="D2" s="42"/>
      <c r="E2" s="43" t="s">
        <v>51</v>
      </c>
      <c r="F2" s="43"/>
      <c r="G2" s="43"/>
      <c r="H2" s="43"/>
      <c r="I2" s="43"/>
    </row>
    <row r="3" spans="1:9" ht="48.75" customHeight="1" x14ac:dyDescent="0.25">
      <c r="A3" s="44" t="s">
        <v>1</v>
      </c>
      <c r="B3" s="45"/>
      <c r="C3" s="45"/>
      <c r="D3" s="46"/>
      <c r="E3" s="15" t="s">
        <v>59</v>
      </c>
      <c r="F3" s="15" t="s">
        <v>60</v>
      </c>
      <c r="G3" s="15" t="s">
        <v>61</v>
      </c>
      <c r="H3" s="15" t="s">
        <v>62</v>
      </c>
      <c r="I3" s="15" t="s">
        <v>50</v>
      </c>
    </row>
    <row r="4" spans="1:9" ht="15.75" customHeight="1" x14ac:dyDescent="0.25">
      <c r="A4" s="47"/>
      <c r="B4" s="40" t="s">
        <v>4</v>
      </c>
      <c r="C4" s="40" t="s">
        <v>64</v>
      </c>
      <c r="D4" s="38" t="s">
        <v>52</v>
      </c>
      <c r="E4" s="49" t="s">
        <v>52</v>
      </c>
      <c r="F4" s="40" t="s">
        <v>52</v>
      </c>
      <c r="G4" s="40" t="s">
        <v>52</v>
      </c>
      <c r="H4" s="40" t="s">
        <v>52</v>
      </c>
      <c r="I4" s="40" t="s">
        <v>52</v>
      </c>
    </row>
    <row r="5" spans="1:9" ht="2.25" customHeight="1" x14ac:dyDescent="0.25">
      <c r="A5" s="48"/>
      <c r="B5" s="41"/>
      <c r="C5" s="41"/>
      <c r="D5" s="39"/>
      <c r="E5" s="50"/>
      <c r="F5" s="41"/>
      <c r="G5" s="41"/>
      <c r="H5" s="41"/>
      <c r="I5" s="41"/>
    </row>
    <row r="6" spans="1:9" ht="30" x14ac:dyDescent="0.25">
      <c r="A6" s="16" t="s">
        <v>2</v>
      </c>
      <c r="B6" s="17" t="s">
        <v>7</v>
      </c>
      <c r="C6" s="17">
        <v>1</v>
      </c>
      <c r="D6" s="18">
        <v>40000</v>
      </c>
      <c r="E6" s="18">
        <v>20000</v>
      </c>
      <c r="F6" s="18">
        <v>20000</v>
      </c>
      <c r="G6" s="18"/>
      <c r="H6" s="18"/>
      <c r="I6" s="19">
        <v>40000</v>
      </c>
    </row>
    <row r="7" spans="1:9" ht="30" x14ac:dyDescent="0.25">
      <c r="A7" s="16" t="s">
        <v>3</v>
      </c>
      <c r="B7" s="17" t="s">
        <v>8</v>
      </c>
      <c r="C7" s="17">
        <v>1</v>
      </c>
      <c r="D7" s="18">
        <v>972400</v>
      </c>
      <c r="E7" s="18">
        <v>195000</v>
      </c>
      <c r="F7" s="18">
        <v>486200</v>
      </c>
      <c r="G7" s="18">
        <v>291200</v>
      </c>
      <c r="H7" s="18"/>
      <c r="I7" s="19">
        <v>972400</v>
      </c>
    </row>
    <row r="8" spans="1:9" ht="15" customHeight="1" x14ac:dyDescent="0.25">
      <c r="A8" s="20" t="s">
        <v>9</v>
      </c>
      <c r="B8" s="21"/>
      <c r="C8" s="21"/>
      <c r="D8" s="19">
        <v>1012400</v>
      </c>
      <c r="E8" s="19">
        <v>215000</v>
      </c>
      <c r="F8" s="19">
        <v>506200</v>
      </c>
      <c r="G8" s="19">
        <v>291200</v>
      </c>
      <c r="H8" s="19">
        <v>0</v>
      </c>
      <c r="I8" s="19">
        <v>1012400</v>
      </c>
    </row>
    <row r="9" spans="1:9" ht="45" x14ac:dyDescent="0.25">
      <c r="A9" s="22" t="s">
        <v>10</v>
      </c>
      <c r="B9" s="23"/>
      <c r="C9" s="23"/>
      <c r="D9" s="22"/>
      <c r="E9" s="18"/>
      <c r="F9" s="18"/>
      <c r="G9" s="18"/>
      <c r="H9" s="18"/>
      <c r="I9" s="19">
        <f t="shared" ref="I9:I58" si="0">+E9+F9+G9+H9</f>
        <v>0</v>
      </c>
    </row>
    <row r="10" spans="1:9" ht="30" x14ac:dyDescent="0.25">
      <c r="A10" s="16" t="s">
        <v>11</v>
      </c>
      <c r="B10" s="17"/>
      <c r="C10" s="17"/>
      <c r="D10" s="18">
        <v>30000</v>
      </c>
      <c r="E10" s="18">
        <v>15000</v>
      </c>
      <c r="F10" s="18">
        <v>15000</v>
      </c>
      <c r="G10" s="18"/>
      <c r="H10" s="18"/>
      <c r="I10" s="19">
        <v>30000</v>
      </c>
    </row>
    <row r="11" spans="1:9" ht="16.5" customHeight="1" x14ac:dyDescent="0.25">
      <c r="A11" s="20" t="s">
        <v>9</v>
      </c>
      <c r="B11" s="21"/>
      <c r="C11" s="21"/>
      <c r="D11" s="19">
        <v>30000</v>
      </c>
      <c r="E11" s="19">
        <v>15000</v>
      </c>
      <c r="F11" s="19">
        <v>15000</v>
      </c>
      <c r="G11" s="19">
        <v>0</v>
      </c>
      <c r="H11" s="19"/>
      <c r="I11" s="19">
        <v>30000</v>
      </c>
    </row>
    <row r="12" spans="1:9" ht="45" customHeight="1" x14ac:dyDescent="0.25">
      <c r="A12" s="22" t="s">
        <v>12</v>
      </c>
      <c r="B12" s="23"/>
      <c r="C12" s="23"/>
      <c r="D12" s="22"/>
      <c r="E12" s="18"/>
      <c r="F12" s="18"/>
      <c r="G12" s="18"/>
      <c r="H12" s="18"/>
      <c r="I12" s="19">
        <f t="shared" si="0"/>
        <v>0</v>
      </c>
    </row>
    <row r="13" spans="1:9" ht="21" customHeight="1" x14ac:dyDescent="0.25">
      <c r="A13" s="16" t="s">
        <v>13</v>
      </c>
      <c r="B13" s="17" t="s">
        <v>8</v>
      </c>
      <c r="C13" s="17">
        <v>1</v>
      </c>
      <c r="D13" s="18">
        <v>200000</v>
      </c>
      <c r="E13" s="18">
        <v>100000</v>
      </c>
      <c r="F13" s="18">
        <v>100000</v>
      </c>
      <c r="G13" s="18"/>
      <c r="H13" s="18"/>
      <c r="I13" s="19">
        <v>200000</v>
      </c>
    </row>
    <row r="14" spans="1:9" ht="16.5" customHeight="1" x14ac:dyDescent="0.25">
      <c r="A14" s="20" t="s">
        <v>9</v>
      </c>
      <c r="B14" s="21"/>
      <c r="C14" s="21"/>
      <c r="D14" s="19">
        <v>200000</v>
      </c>
      <c r="E14" s="19">
        <v>100000</v>
      </c>
      <c r="F14" s="19">
        <v>100000</v>
      </c>
      <c r="G14" s="19">
        <v>0</v>
      </c>
      <c r="H14" s="19"/>
      <c r="I14" s="19">
        <v>200000</v>
      </c>
    </row>
    <row r="15" spans="1:9" ht="48" customHeight="1" x14ac:dyDescent="0.25">
      <c r="A15" s="22" t="s">
        <v>14</v>
      </c>
      <c r="B15" s="23"/>
      <c r="C15" s="23"/>
      <c r="D15" s="22"/>
      <c r="E15" s="18"/>
      <c r="F15" s="18"/>
      <c r="G15" s="18"/>
      <c r="H15" s="18"/>
      <c r="I15" s="19">
        <f t="shared" si="0"/>
        <v>0</v>
      </c>
    </row>
    <row r="16" spans="1:9" ht="45.75" customHeight="1" x14ac:dyDescent="0.25">
      <c r="A16" s="16" t="s">
        <v>15</v>
      </c>
      <c r="B16" s="17" t="s">
        <v>16</v>
      </c>
      <c r="C16" s="17">
        <v>200</v>
      </c>
      <c r="D16" s="18">
        <v>100000</v>
      </c>
      <c r="E16" s="18">
        <v>50000</v>
      </c>
      <c r="F16" s="18">
        <v>50000</v>
      </c>
      <c r="G16" s="18"/>
      <c r="H16" s="18"/>
      <c r="I16" s="19">
        <v>100000</v>
      </c>
    </row>
    <row r="17" spans="1:9" ht="45" x14ac:dyDescent="0.25">
      <c r="A17" s="16" t="s">
        <v>17</v>
      </c>
      <c r="B17" s="17" t="s">
        <v>63</v>
      </c>
      <c r="C17" s="24">
        <v>7500</v>
      </c>
      <c r="D17" s="18">
        <v>40000</v>
      </c>
      <c r="E17" s="18">
        <v>20000</v>
      </c>
      <c r="F17" s="18">
        <v>20000</v>
      </c>
      <c r="G17" s="18"/>
      <c r="H17" s="18"/>
      <c r="I17" s="19">
        <v>40000</v>
      </c>
    </row>
    <row r="18" spans="1:9" ht="30" x14ac:dyDescent="0.25">
      <c r="A18" s="16" t="s">
        <v>18</v>
      </c>
      <c r="B18" s="17" t="s">
        <v>8</v>
      </c>
      <c r="C18" s="24">
        <v>75000</v>
      </c>
      <c r="D18" s="18">
        <v>15000</v>
      </c>
      <c r="E18" s="18"/>
      <c r="F18" s="18">
        <v>15000</v>
      </c>
      <c r="G18" s="18"/>
      <c r="H18" s="18"/>
      <c r="I18" s="19">
        <v>15000</v>
      </c>
    </row>
    <row r="19" spans="1:9" ht="48" customHeight="1" x14ac:dyDescent="0.25">
      <c r="A19" s="16" t="s">
        <v>19</v>
      </c>
      <c r="B19" s="17" t="s">
        <v>8</v>
      </c>
      <c r="C19" s="17">
        <v>200</v>
      </c>
      <c r="D19" s="18">
        <v>30000</v>
      </c>
      <c r="E19" s="18">
        <v>15000</v>
      </c>
      <c r="F19" s="18">
        <v>15000</v>
      </c>
      <c r="G19" s="18"/>
      <c r="H19" s="18"/>
      <c r="I19" s="19">
        <v>30000</v>
      </c>
    </row>
    <row r="20" spans="1:9" ht="30" x14ac:dyDescent="0.25">
      <c r="A20" s="16" t="s">
        <v>20</v>
      </c>
      <c r="B20" s="17"/>
      <c r="C20" s="17"/>
      <c r="D20" s="18">
        <v>25000</v>
      </c>
      <c r="E20" s="18"/>
      <c r="F20" s="18">
        <v>25000</v>
      </c>
      <c r="G20" s="18"/>
      <c r="H20" s="18"/>
      <c r="I20" s="19">
        <v>25000</v>
      </c>
    </row>
    <row r="21" spans="1:9" ht="45.75" customHeight="1" x14ac:dyDescent="0.25">
      <c r="A21" s="16" t="s">
        <v>21</v>
      </c>
      <c r="B21" s="17" t="s">
        <v>8</v>
      </c>
      <c r="C21" s="17">
        <v>2</v>
      </c>
      <c r="D21" s="18">
        <v>50000</v>
      </c>
      <c r="E21" s="18">
        <v>25000</v>
      </c>
      <c r="F21" s="18">
        <v>25000</v>
      </c>
      <c r="G21" s="18"/>
      <c r="H21" s="18"/>
      <c r="I21" s="19">
        <v>50000</v>
      </c>
    </row>
    <row r="22" spans="1:9" ht="45" customHeight="1" x14ac:dyDescent="0.25">
      <c r="A22" s="16" t="s">
        <v>22</v>
      </c>
      <c r="B22" s="17" t="s">
        <v>23</v>
      </c>
      <c r="C22" s="17"/>
      <c r="D22" s="18">
        <v>25000</v>
      </c>
      <c r="E22" s="18"/>
      <c r="F22" s="18">
        <v>12500</v>
      </c>
      <c r="G22" s="18">
        <v>12500</v>
      </c>
      <c r="H22" s="18"/>
      <c r="I22" s="19">
        <v>25000</v>
      </c>
    </row>
    <row r="23" spans="1:9" ht="21" customHeight="1" x14ac:dyDescent="0.25">
      <c r="A23" s="20" t="s">
        <v>9</v>
      </c>
      <c r="B23" s="21"/>
      <c r="C23" s="21"/>
      <c r="D23" s="19">
        <v>285000</v>
      </c>
      <c r="E23" s="19">
        <v>110000</v>
      </c>
      <c r="F23" s="19">
        <v>162500</v>
      </c>
      <c r="G23" s="19">
        <v>12500</v>
      </c>
      <c r="H23" s="19"/>
      <c r="I23" s="19">
        <v>285000</v>
      </c>
    </row>
    <row r="24" spans="1:9" ht="30" x14ac:dyDescent="0.25">
      <c r="A24" s="22" t="s">
        <v>24</v>
      </c>
      <c r="B24" s="23"/>
      <c r="C24" s="23"/>
      <c r="D24" s="22"/>
      <c r="E24" s="18"/>
      <c r="F24" s="18"/>
      <c r="G24" s="18"/>
      <c r="H24" s="18"/>
      <c r="I24" s="19">
        <f t="shared" si="0"/>
        <v>0</v>
      </c>
    </row>
    <row r="25" spans="1:9" ht="43.5" customHeight="1" x14ac:dyDescent="0.25">
      <c r="A25" s="22" t="s">
        <v>25</v>
      </c>
      <c r="B25" s="23"/>
      <c r="C25" s="23"/>
      <c r="D25" s="22"/>
      <c r="E25" s="18"/>
      <c r="F25" s="18"/>
      <c r="G25" s="18"/>
      <c r="H25" s="18"/>
      <c r="I25" s="19">
        <f t="shared" si="0"/>
        <v>0</v>
      </c>
    </row>
    <row r="26" spans="1:9" ht="45.75" customHeight="1" x14ac:dyDescent="0.25">
      <c r="A26" s="16" t="s">
        <v>26</v>
      </c>
      <c r="B26" s="17" t="s">
        <v>8</v>
      </c>
      <c r="C26" s="17">
        <v>100</v>
      </c>
      <c r="D26" s="18">
        <v>20000</v>
      </c>
      <c r="E26" s="18"/>
      <c r="F26" s="18">
        <v>20000</v>
      </c>
      <c r="G26" s="18"/>
      <c r="H26" s="18"/>
      <c r="I26" s="19">
        <v>20000</v>
      </c>
    </row>
    <row r="27" spans="1:9" ht="75.75" customHeight="1" x14ac:dyDescent="0.25">
      <c r="A27" s="16" t="s">
        <v>27</v>
      </c>
      <c r="B27" s="17"/>
      <c r="C27" s="17"/>
      <c r="D27" s="18">
        <v>100000</v>
      </c>
      <c r="E27" s="18">
        <v>25000</v>
      </c>
      <c r="F27" s="18">
        <v>50000</v>
      </c>
      <c r="G27" s="18">
        <v>25000</v>
      </c>
      <c r="H27" s="18"/>
      <c r="I27" s="19">
        <v>100000</v>
      </c>
    </row>
    <row r="28" spans="1:9" ht="66" customHeight="1" x14ac:dyDescent="0.25">
      <c r="A28" s="16" t="s">
        <v>28</v>
      </c>
      <c r="B28" s="17"/>
      <c r="C28" s="17"/>
      <c r="D28" s="18">
        <v>100000</v>
      </c>
      <c r="E28" s="18">
        <v>25000</v>
      </c>
      <c r="F28" s="18">
        <v>50000</v>
      </c>
      <c r="G28" s="18">
        <v>25000</v>
      </c>
      <c r="H28" s="18"/>
      <c r="I28" s="19">
        <v>100000</v>
      </c>
    </row>
    <row r="29" spans="1:9" ht="18.75" customHeight="1" x14ac:dyDescent="0.25">
      <c r="A29" s="20" t="s">
        <v>9</v>
      </c>
      <c r="B29" s="21"/>
      <c r="C29" s="21"/>
      <c r="D29" s="19">
        <v>220000</v>
      </c>
      <c r="E29" s="19">
        <v>50000</v>
      </c>
      <c r="F29" s="19">
        <v>120000</v>
      </c>
      <c r="G29" s="19">
        <v>50000</v>
      </c>
      <c r="H29" s="19"/>
      <c r="I29" s="19">
        <v>220000</v>
      </c>
    </row>
    <row r="30" spans="1:9" ht="15" customHeight="1" x14ac:dyDescent="0.25">
      <c r="A30" s="20"/>
      <c r="B30" s="21"/>
      <c r="C30" s="21"/>
      <c r="D30" s="19"/>
      <c r="E30" s="19"/>
      <c r="F30" s="19"/>
      <c r="G30" s="19"/>
      <c r="H30" s="19"/>
      <c r="I30" s="19">
        <v>0</v>
      </c>
    </row>
    <row r="31" spans="1:9" ht="60" x14ac:dyDescent="0.25">
      <c r="A31" s="22" t="s">
        <v>65</v>
      </c>
      <c r="B31" s="23"/>
      <c r="C31" s="23"/>
      <c r="D31" s="22"/>
      <c r="E31" s="18"/>
      <c r="F31" s="18"/>
      <c r="G31" s="18"/>
      <c r="H31" s="18"/>
      <c r="I31" s="19">
        <v>0</v>
      </c>
    </row>
    <row r="32" spans="1:9" ht="45" x14ac:dyDescent="0.25">
      <c r="A32" s="16" t="s">
        <v>29</v>
      </c>
      <c r="B32" s="17"/>
      <c r="C32" s="17"/>
      <c r="D32" s="18">
        <v>25000</v>
      </c>
      <c r="E32" s="18">
        <v>12500</v>
      </c>
      <c r="F32" s="18">
        <v>12500</v>
      </c>
      <c r="G32" s="18"/>
      <c r="H32" s="18"/>
      <c r="I32" s="19">
        <v>25000</v>
      </c>
    </row>
    <row r="33" spans="1:9" ht="44.25" customHeight="1" x14ac:dyDescent="0.25">
      <c r="A33" s="16" t="s">
        <v>31</v>
      </c>
      <c r="B33" s="17"/>
      <c r="C33" s="17"/>
      <c r="D33" s="18">
        <v>25000</v>
      </c>
      <c r="E33" s="18">
        <v>12500</v>
      </c>
      <c r="F33" s="18">
        <v>12500</v>
      </c>
      <c r="G33" s="18"/>
      <c r="H33" s="18"/>
      <c r="I33" s="19">
        <v>25000</v>
      </c>
    </row>
    <row r="34" spans="1:9" ht="45" x14ac:dyDescent="0.25">
      <c r="A34" s="16" t="s">
        <v>32</v>
      </c>
      <c r="B34" s="17"/>
      <c r="C34" s="17"/>
      <c r="D34" s="18">
        <v>25000</v>
      </c>
      <c r="E34" s="18">
        <v>12500</v>
      </c>
      <c r="F34" s="18">
        <v>12500</v>
      </c>
      <c r="G34" s="18"/>
      <c r="H34" s="18"/>
      <c r="I34" s="19">
        <v>25000</v>
      </c>
    </row>
    <row r="35" spans="1:9" ht="18.75" customHeight="1" x14ac:dyDescent="0.25">
      <c r="A35" s="20" t="s">
        <v>9</v>
      </c>
      <c r="B35" s="21"/>
      <c r="C35" s="21"/>
      <c r="D35" s="19">
        <v>75000</v>
      </c>
      <c r="E35" s="19">
        <v>37500</v>
      </c>
      <c r="F35" s="19">
        <v>37500</v>
      </c>
      <c r="G35" s="19">
        <v>0</v>
      </c>
      <c r="H35" s="19"/>
      <c r="I35" s="19">
        <v>75000</v>
      </c>
    </row>
    <row r="36" spans="1:9" ht="61.5" customHeight="1" x14ac:dyDescent="0.25">
      <c r="A36" s="25" t="s">
        <v>33</v>
      </c>
      <c r="B36" s="25"/>
      <c r="C36" s="25"/>
      <c r="D36" s="25"/>
      <c r="E36" s="18"/>
      <c r="F36" s="18"/>
      <c r="G36" s="18"/>
      <c r="H36" s="18"/>
      <c r="I36" s="19"/>
    </row>
    <row r="37" spans="1:9" ht="60.75" customHeight="1" x14ac:dyDescent="0.25">
      <c r="A37" s="22" t="s">
        <v>34</v>
      </c>
      <c r="B37" s="23"/>
      <c r="C37" s="23"/>
      <c r="D37" s="22"/>
      <c r="E37" s="18"/>
      <c r="F37" s="18"/>
      <c r="G37" s="18"/>
      <c r="H37" s="18"/>
      <c r="I37" s="19">
        <v>0</v>
      </c>
    </row>
    <row r="38" spans="1:9" ht="30" x14ac:dyDescent="0.25">
      <c r="A38" s="16" t="s">
        <v>35</v>
      </c>
      <c r="B38" s="17"/>
      <c r="C38" s="17"/>
      <c r="D38" s="18">
        <v>32000</v>
      </c>
      <c r="E38" s="18">
        <v>20000</v>
      </c>
      <c r="F38" s="18">
        <v>12000</v>
      </c>
      <c r="G38" s="18"/>
      <c r="H38" s="18"/>
      <c r="I38" s="19">
        <v>32000</v>
      </c>
    </row>
    <row r="39" spans="1:9" ht="46.5" customHeight="1" x14ac:dyDescent="0.25">
      <c r="A39" s="16" t="s">
        <v>36</v>
      </c>
      <c r="B39" s="17"/>
      <c r="C39" s="17"/>
      <c r="D39" s="18">
        <v>10000</v>
      </c>
      <c r="E39" s="18">
        <v>10000</v>
      </c>
      <c r="F39" s="18"/>
      <c r="G39" s="18"/>
      <c r="H39" s="18"/>
      <c r="I39" s="19">
        <v>10000</v>
      </c>
    </row>
    <row r="40" spans="1:9" ht="15" customHeight="1" x14ac:dyDescent="0.25">
      <c r="A40" s="20" t="s">
        <v>9</v>
      </c>
      <c r="B40" s="21"/>
      <c r="C40" s="21"/>
      <c r="D40" s="19">
        <v>42000</v>
      </c>
      <c r="E40" s="19">
        <v>30000</v>
      </c>
      <c r="F40" s="19">
        <v>12000</v>
      </c>
      <c r="G40" s="19">
        <v>0</v>
      </c>
      <c r="H40" s="19"/>
      <c r="I40" s="19">
        <v>42000</v>
      </c>
    </row>
    <row r="41" spans="1:9" ht="43.5" customHeight="1" x14ac:dyDescent="0.25">
      <c r="A41" s="22" t="s">
        <v>37</v>
      </c>
      <c r="B41" s="23"/>
      <c r="C41" s="23"/>
      <c r="D41" s="22"/>
      <c r="E41" s="18"/>
      <c r="F41" s="18"/>
      <c r="G41" s="18"/>
      <c r="H41" s="18"/>
      <c r="I41" s="19">
        <v>0</v>
      </c>
    </row>
    <row r="42" spans="1:9" ht="46.5" customHeight="1" x14ac:dyDescent="0.25">
      <c r="A42" s="16" t="s">
        <v>38</v>
      </c>
      <c r="B42" s="17"/>
      <c r="C42" s="17"/>
      <c r="D42" s="18">
        <v>10000</v>
      </c>
      <c r="E42" s="18"/>
      <c r="F42" s="18">
        <v>10000</v>
      </c>
      <c r="G42" s="18"/>
      <c r="H42" s="18"/>
      <c r="I42" s="19">
        <v>10000</v>
      </c>
    </row>
    <row r="43" spans="1:9" ht="64.5" customHeight="1" x14ac:dyDescent="0.25">
      <c r="A43" s="16" t="s">
        <v>66</v>
      </c>
      <c r="B43" s="17"/>
      <c r="C43" s="17"/>
      <c r="D43" s="18">
        <v>15000</v>
      </c>
      <c r="E43" s="18">
        <v>7500</v>
      </c>
      <c r="F43" s="18">
        <v>7500</v>
      </c>
      <c r="G43" s="18"/>
      <c r="H43" s="18"/>
      <c r="I43" s="19">
        <v>15000</v>
      </c>
    </row>
    <row r="44" spans="1:9" ht="45" customHeight="1" x14ac:dyDescent="0.25">
      <c r="A44" s="16" t="s">
        <v>40</v>
      </c>
      <c r="B44" s="17"/>
      <c r="C44" s="17"/>
      <c r="D44" s="18">
        <v>41500</v>
      </c>
      <c r="E44" s="18"/>
      <c r="F44" s="18"/>
      <c r="G44" s="18">
        <v>20750</v>
      </c>
      <c r="H44" s="18">
        <v>20750</v>
      </c>
      <c r="I44" s="19">
        <v>41500</v>
      </c>
    </row>
    <row r="45" spans="1:9" ht="20.25" customHeight="1" x14ac:dyDescent="0.25">
      <c r="A45" s="20" t="s">
        <v>9</v>
      </c>
      <c r="B45" s="21"/>
      <c r="C45" s="21"/>
      <c r="D45" s="19">
        <v>66500</v>
      </c>
      <c r="E45" s="19">
        <v>7500</v>
      </c>
      <c r="F45" s="19">
        <v>17500</v>
      </c>
      <c r="G45" s="19">
        <v>20750</v>
      </c>
      <c r="H45" s="19">
        <v>20750</v>
      </c>
      <c r="I45" s="19">
        <v>66500</v>
      </c>
    </row>
    <row r="46" spans="1:9" ht="60.75" customHeight="1" x14ac:dyDescent="0.25">
      <c r="A46" s="22" t="s">
        <v>41</v>
      </c>
      <c r="B46" s="23"/>
      <c r="C46" s="23"/>
      <c r="D46" s="22"/>
      <c r="E46" s="18"/>
      <c r="F46" s="18"/>
      <c r="G46" s="18"/>
      <c r="H46" s="18"/>
      <c r="I46" s="19">
        <v>0</v>
      </c>
    </row>
    <row r="47" spans="1:9" ht="60" x14ac:dyDescent="0.25">
      <c r="A47" s="16" t="s">
        <v>42</v>
      </c>
      <c r="B47" s="17"/>
      <c r="C47" s="17"/>
      <c r="D47" s="18">
        <v>30000</v>
      </c>
      <c r="E47" s="18">
        <v>10000</v>
      </c>
      <c r="F47" s="18">
        <v>20000</v>
      </c>
      <c r="G47" s="18"/>
      <c r="H47" s="18"/>
      <c r="I47" s="19">
        <v>30000</v>
      </c>
    </row>
    <row r="48" spans="1:9" ht="45.75" customHeight="1" x14ac:dyDescent="0.25">
      <c r="A48" s="16" t="s">
        <v>43</v>
      </c>
      <c r="B48" s="17"/>
      <c r="C48" s="17"/>
      <c r="D48" s="18">
        <v>20000</v>
      </c>
      <c r="E48" s="18">
        <v>20000</v>
      </c>
      <c r="F48" s="18"/>
      <c r="G48" s="18"/>
      <c r="H48" s="18"/>
      <c r="I48" s="19">
        <v>20000</v>
      </c>
    </row>
    <row r="49" spans="1:9" ht="60" customHeight="1" x14ac:dyDescent="0.25">
      <c r="A49" s="16" t="s">
        <v>44</v>
      </c>
      <c r="B49" s="17"/>
      <c r="C49" s="17"/>
      <c r="D49" s="18">
        <v>35000</v>
      </c>
      <c r="E49" s="18">
        <v>15000</v>
      </c>
      <c r="F49" s="18">
        <v>20000</v>
      </c>
      <c r="G49" s="18"/>
      <c r="H49" s="18"/>
      <c r="I49" s="19">
        <v>35000</v>
      </c>
    </row>
    <row r="50" spans="1:9" ht="48" customHeight="1" x14ac:dyDescent="0.25">
      <c r="A50" s="16" t="s">
        <v>45</v>
      </c>
      <c r="B50" s="17"/>
      <c r="C50" s="17"/>
      <c r="D50" s="18">
        <v>40000</v>
      </c>
      <c r="E50" s="18">
        <v>10000</v>
      </c>
      <c r="F50" s="18">
        <v>10000</v>
      </c>
      <c r="G50" s="18">
        <v>10000</v>
      </c>
      <c r="H50" s="18">
        <v>10000</v>
      </c>
      <c r="I50" s="19">
        <v>40000</v>
      </c>
    </row>
    <row r="51" spans="1:9" ht="19.5" customHeight="1" x14ac:dyDescent="0.25">
      <c r="A51" s="20" t="s">
        <v>9</v>
      </c>
      <c r="B51" s="21"/>
      <c r="C51" s="21"/>
      <c r="D51" s="19">
        <v>125000</v>
      </c>
      <c r="E51" s="19">
        <v>55000</v>
      </c>
      <c r="F51" s="19">
        <v>50000</v>
      </c>
      <c r="G51" s="19">
        <v>10000</v>
      </c>
      <c r="H51" s="19">
        <v>10000</v>
      </c>
      <c r="I51" s="19">
        <v>125000</v>
      </c>
    </row>
    <row r="52" spans="1:9" ht="46.5" customHeight="1" x14ac:dyDescent="0.25">
      <c r="A52" s="22" t="s">
        <v>46</v>
      </c>
      <c r="B52" s="23"/>
      <c r="C52" s="23"/>
      <c r="D52" s="22"/>
      <c r="E52" s="18"/>
      <c r="F52" s="18"/>
      <c r="G52" s="18"/>
      <c r="H52" s="18"/>
      <c r="I52" s="19">
        <v>0</v>
      </c>
    </row>
    <row r="53" spans="1:9" ht="45" x14ac:dyDescent="0.25">
      <c r="A53" s="22" t="s">
        <v>47</v>
      </c>
      <c r="B53" s="23"/>
      <c r="C53" s="23"/>
      <c r="D53" s="22"/>
      <c r="E53" s="18"/>
      <c r="F53" s="18"/>
      <c r="G53" s="18"/>
      <c r="H53" s="18"/>
      <c r="I53" s="19">
        <v>0</v>
      </c>
    </row>
    <row r="54" spans="1:9" ht="60" customHeight="1" x14ac:dyDescent="0.25">
      <c r="A54" s="16" t="s">
        <v>48</v>
      </c>
      <c r="B54" s="17"/>
      <c r="C54" s="17"/>
      <c r="D54" s="18">
        <v>20000</v>
      </c>
      <c r="E54" s="18"/>
      <c r="F54" s="18"/>
      <c r="G54" s="18"/>
      <c r="H54" s="18"/>
      <c r="I54" s="19">
        <v>20000</v>
      </c>
    </row>
    <row r="55" spans="1:9" ht="45" x14ac:dyDescent="0.25">
      <c r="A55" s="16" t="s">
        <v>49</v>
      </c>
      <c r="B55" s="17"/>
      <c r="C55" s="17"/>
      <c r="D55" s="18">
        <v>45000</v>
      </c>
      <c r="E55" s="18"/>
      <c r="F55" s="18"/>
      <c r="G55" s="18"/>
      <c r="H55" s="18"/>
      <c r="I55" s="19">
        <v>45000</v>
      </c>
    </row>
    <row r="56" spans="1:9" ht="22.5" customHeight="1" x14ac:dyDescent="0.25">
      <c r="A56" s="20" t="s">
        <v>9</v>
      </c>
      <c r="B56" s="21"/>
      <c r="C56" s="21"/>
      <c r="D56" s="19">
        <v>65000</v>
      </c>
      <c r="E56" s="19"/>
      <c r="F56" s="19"/>
      <c r="G56" s="19"/>
      <c r="H56" s="19"/>
      <c r="I56" s="19">
        <f>+I54+I55</f>
        <v>65000</v>
      </c>
    </row>
    <row r="57" spans="1:9" ht="15" customHeight="1" x14ac:dyDescent="0.25">
      <c r="A57" s="20" t="s">
        <v>50</v>
      </c>
      <c r="B57" s="21"/>
      <c r="C57" s="21"/>
      <c r="D57" s="19">
        <v>2120900</v>
      </c>
      <c r="E57" s="19">
        <v>620000</v>
      </c>
      <c r="F57" s="19">
        <v>1020700</v>
      </c>
      <c r="G57" s="19">
        <v>384450</v>
      </c>
      <c r="H57" s="19">
        <v>30750</v>
      </c>
      <c r="I57" s="19">
        <v>2120900</v>
      </c>
    </row>
    <row r="58" spans="1:9" ht="15" customHeight="1" x14ac:dyDescent="0.25">
      <c r="A58" s="26"/>
      <c r="B58" s="27"/>
      <c r="C58" s="27"/>
      <c r="D58" s="1"/>
      <c r="E58" s="1"/>
      <c r="F58" s="26"/>
      <c r="G58" s="26"/>
      <c r="H58" s="26"/>
      <c r="I58" s="19">
        <f t="shared" si="0"/>
        <v>0</v>
      </c>
    </row>
  </sheetData>
  <mergeCells count="12">
    <mergeCell ref="D4:D5"/>
    <mergeCell ref="I4:I5"/>
    <mergeCell ref="A2:D2"/>
    <mergeCell ref="E2:I2"/>
    <mergeCell ref="A3:D3"/>
    <mergeCell ref="A4:A5"/>
    <mergeCell ref="B4:B5"/>
    <mergeCell ref="C4:C5"/>
    <mergeCell ref="F4:F5"/>
    <mergeCell ref="G4:G5"/>
    <mergeCell ref="E4:E5"/>
    <mergeCell ref="H4:H5"/>
  </mergeCells>
  <pageMargins left="0.3" right="0.23" top="0.49" bottom="0.3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POPPFunctionalArea xmlns="f1161f5b-24a3-4c2d-bc81-44cb9325e8ee">Programme and Project</UNDPPOPPFunctionalArea>
    <UndpOUCode xmlns="1ed4137b-41b2-488b-8250-6d369ec27664" xsi:nil="true"/>
    <UNDPFocusAreasTaxHTField0 xmlns="1ed4137b-41b2-488b-8250-6d369ec27664">
      <Terms xmlns="http://schemas.microsoft.com/office/infopath/2007/PartnerControls"/>
    </UNDPFocusArea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ERI</TermName>
          <TermId xmlns="http://schemas.microsoft.com/office/infopath/2007/PartnerControls">867a7825-6c9b-44fa-9bc2-dfb760227d67</TermId>
        </TermInfo>
      </Terms>
    </gc6531b704974d528487414686b72f6f>
    <UndpDocID xmlns="1ed4137b-41b2-488b-8250-6d369ec27664" xsi:nil="true"/>
    <b6db62fdefd74bd188b0c1cc54de5bcf xmlns="1ed4137b-41b2-488b-8250-6d369ec27664">
      <Terms xmlns="http://schemas.microsoft.com/office/infopath/2007/PartnerControls"/>
    </b6db62fdefd74bd188b0c1cc54de5bcf>
    <UNDPSummary xmlns="f1161f5b-24a3-4c2d-bc81-44cb9325e8ee" xsi:nil="true"/>
    <Outcome1 xmlns="f1161f5b-24a3-4c2d-bc81-44cb9325e8ee" xsi:nil="true"/>
    <UNDPCountryTaxHTField0 xmlns="1ed4137b-41b2-488b-8250-6d369ec27664">
      <Terms xmlns="http://schemas.microsoft.com/office/infopath/2007/PartnerControls"/>
    </UNDPCountryTaxHTField0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c4e2ab2cc9354bbf9064eeb465a566ea xmlns="1ed4137b-41b2-488b-8250-6d369ec27664">
      <Terms xmlns="http://schemas.microsoft.com/office/infopath/2007/PartnerControls"/>
    </c4e2ab2cc9354bbf9064eeb465a566ea>
    <Project_x0020_Manager xmlns="f1161f5b-24a3-4c2d-bc81-44cb9325e8ee" xsi:nil="true"/>
    <_dlc_DocId xmlns="f1161f5b-24a3-4c2d-bc81-44cb9325e8ee">ATLASPDC-4-29078</_dlc_DocId>
    <TaxCatchAll xmlns="1ed4137b-41b2-488b-8250-6d369ec27664">
      <Value>763</Value>
      <Value>1325</Value>
      <Value>1107</Value>
      <Value>1</Value>
    </TaxCatchAll>
    <_Publisher xmlns="http://schemas.microsoft.com/sharepoint/v3/fields" xsi:nil="true"/>
    <UndpDocStatus xmlns="1ed4137b-41b2-488b-8250-6d369ec27664">Draft</UndpDocStatus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 xsi:nil="true"/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UNDPDocumentCategoryTaxHTField0 xmlns="1ed4137b-41b2-488b-8250-6d369ec27664">
      <Terms xmlns="http://schemas.microsoft.com/office/infopath/2007/PartnerControls"/>
    </UNDPDocumentCategoryTaxHTField0>
    <UndpDocFormat xmlns="1ed4137b-41b2-488b-8250-6d369ec27664" xsi:nil="true"/>
    <UNDPPublishedDate xmlns="f1161f5b-24a3-4c2d-bc81-44cb9325e8ee">2015-04-29T08:00:00+00:00</UNDPPublishedDate>
    <UndpClassificationLevel xmlns="1ed4137b-41b2-488b-8250-6d369ec27664">Public</UndpClassificationLevel>
    <UndpIsTemplate xmlns="1ed4137b-41b2-488b-8250-6d369ec27664">No</UndpIsTemplate>
    <PDC_x0020_Document_x0020_Category xmlns="f1161f5b-24a3-4c2d-bc81-44cb9325e8ee">Project</PDC_x0020_Document_x0020_Category>
    <UndpDocTypeMMTaxHTField0 xmlns="1ed4137b-41b2-488b-8250-6d369ec27664">
      <Terms xmlns="http://schemas.microsoft.com/office/infopath/2007/PartnerControls"/>
    </UndpDocTypeMMTaxHTField0>
    <UndpProjectNo xmlns="1ed4137b-41b2-488b-8250-6d369ec27664">00061576</UndpProjectNo>
    <_dlc_DocIdUrl xmlns="f1161f5b-24a3-4c2d-bc81-44cb9325e8ee">
      <Url>https://info.undp.org/docs/pdc/_layouts/DocIdRedir.aspx?ID=ATLASPDC-4-29078</Url>
      <Description>ATLASPDC-4-29078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CCD5BBB7-D9F6-452D-AF40-8DDDEF55D3E2}"/>
</file>

<file path=customXml/itemProps2.xml><?xml version="1.0" encoding="utf-8"?>
<ds:datastoreItem xmlns:ds="http://schemas.openxmlformats.org/officeDocument/2006/customXml" ds:itemID="{0F5F0970-3EB0-42F2-9D95-6F2E44DFC549}"/>
</file>

<file path=customXml/itemProps3.xml><?xml version="1.0" encoding="utf-8"?>
<ds:datastoreItem xmlns:ds="http://schemas.openxmlformats.org/officeDocument/2006/customXml" ds:itemID="{DE755AE2-4AA6-49BA-B0BD-61C1A47CAFDB}"/>
</file>

<file path=customXml/itemProps4.xml><?xml version="1.0" encoding="utf-8"?>
<ds:datastoreItem xmlns:ds="http://schemas.openxmlformats.org/officeDocument/2006/customXml" ds:itemID="{7A50D860-01E1-4D0B-B79D-BA5235CAEAA4}"/>
</file>

<file path=customXml/itemProps5.xml><?xml version="1.0" encoding="utf-8"?>
<ds:datastoreItem xmlns:ds="http://schemas.openxmlformats.org/officeDocument/2006/customXml" ds:itemID="{3A94C870-45AD-46C5-A589-D64A650E5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Adaptation Fund</dc:title>
  <dc:subject/>
  <dc:creator>UN</dc:creator>
  <cp:lastModifiedBy>Solomon Gebreyohannes</cp:lastModifiedBy>
  <cp:lastPrinted>2014-11-25T06:09:49Z</cp:lastPrinted>
  <dcterms:created xsi:type="dcterms:W3CDTF">2014-10-28T13:56:59Z</dcterms:created>
  <dcterms:modified xsi:type="dcterms:W3CDTF">2014-11-26T14:19:39Z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las_x0020_Document_x0020_Type">
    <vt:lpwstr>235;#Other|31c9cb5b-e3a5-4ce8-95bd-eda20410466c</vt:lpwstr>
  </property>
  <property fmtid="{D5CDD505-2E9C-101B-9397-08002B2CF9AE}" pid="3" name="UNDPCountry">
    <vt:lpwstr/>
  </property>
  <property fmtid="{D5CDD505-2E9C-101B-9397-08002B2CF9AE}" pid="4" name="UNDPDocumentCategory">
    <vt:lpwstr/>
  </property>
  <property fmtid="{D5CDD505-2E9C-101B-9397-08002B2CF9AE}" pid="5" name="ContentTypeId">
    <vt:lpwstr>0x010100F075C04BA242A84ABD3293E3AD35CDA400AB50428DC784B44FAACCAA5FAE40C0590045B5E632B552204ABF0E616DD66BDA0F</vt:lpwstr>
  </property>
  <property fmtid="{D5CDD505-2E9C-101B-9397-08002B2CF9AE}" pid="6" name="UnitTaxHTField0">
    <vt:lpwstr/>
  </property>
  <property fmtid="{D5CDD505-2E9C-101B-9397-08002B2CF9AE}" pid="7" name="UN Languages">
    <vt:lpwstr>1;#English|7f98b732-4b5b-4b70-ba90-a0eff09b5d2d</vt:lpwstr>
  </property>
  <property fmtid="{D5CDD505-2E9C-101B-9397-08002B2CF9AE}" pid="8" name="Operating Unit0">
    <vt:lpwstr>1325;#ERI|867a7825-6c9b-44fa-9bc2-dfb760227d67</vt:lpwstr>
  </property>
  <property fmtid="{D5CDD505-2E9C-101B-9397-08002B2CF9AE}" pid="9" name="Atlas Document Status">
    <vt:lpwstr>763;#Draft|121d40a5-e62e-4d42-82e4-d6d12003de0a</vt:lpwstr>
  </property>
  <property fmtid="{D5CDD505-2E9C-101B-9397-08002B2CF9AE}" pid="10" name="_dlc_DocIdItemGuid">
    <vt:lpwstr>a243f0f4-4ef1-4e07-b82e-cd307fac7708</vt:lpwstr>
  </property>
  <property fmtid="{D5CDD505-2E9C-101B-9397-08002B2CF9AE}" pid="11" name="Atlas Document Type">
    <vt:lpwstr>1107;#Other|10be685e-4bef-4aec-b905-4df3748c0781</vt:lpwstr>
  </property>
  <property fmtid="{D5CDD505-2E9C-101B-9397-08002B2CF9AE}" pid="12" name="eRegFilingCodeMM">
    <vt:lpwstr/>
  </property>
  <property fmtid="{D5CDD505-2E9C-101B-9397-08002B2CF9AE}" pid="13" name="UndpUnit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UndpDocTypeMM">
    <vt:lpwstr/>
  </property>
  <property fmtid="{D5CDD505-2E9C-101B-9397-08002B2CF9AE}" pid="17" name="URL">
    <vt:lpwstr/>
  </property>
  <property fmtid="{D5CDD505-2E9C-101B-9397-08002B2CF9AE}" pid="18" name="DocumentSetDescription">
    <vt:lpwstr/>
  </property>
</Properties>
</file>